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6" windowWidth="17988" windowHeight="7356" activeTab="3"/>
  </bookViews>
  <sheets>
    <sheet name="len和lenb" sheetId="4" r:id="rId1"/>
    <sheet name="字符串提取函数" sheetId="1" r:id="rId2"/>
    <sheet name="示例1" sheetId="5" r:id="rId3"/>
    <sheet name="示例2" sheetId="2" r:id="rId4"/>
  </sheets>
  <calcPr calcId="144525"/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2" i="2"/>
  <c r="K3" i="2" a="1"/>
  <c r="K3" i="2" s="1"/>
  <c r="K4" i="2" a="1"/>
  <c r="K4" i="2"/>
  <c r="K5" i="2" a="1"/>
  <c r="K5" i="2" s="1"/>
  <c r="K6" i="2" a="1"/>
  <c r="K6" i="2"/>
  <c r="K7" i="2" a="1"/>
  <c r="K7" i="2" s="1"/>
  <c r="K8" i="2" a="1"/>
  <c r="K8" i="2"/>
  <c r="K9" i="2" a="1"/>
  <c r="K9" i="2" s="1"/>
  <c r="K10" i="2" a="1"/>
  <c r="K10" i="2"/>
  <c r="K11" i="2" a="1"/>
  <c r="K11" i="2" s="1"/>
  <c r="K12" i="2" a="1"/>
  <c r="K12" i="2"/>
  <c r="K13" i="2" a="1"/>
  <c r="K13" i="2" s="1"/>
  <c r="K2" i="2" a="1"/>
  <c r="K2" i="2" s="1"/>
  <c r="J4" i="2" a="1"/>
  <c r="J4" i="2"/>
  <c r="J5" i="2" a="1"/>
  <c r="J5" i="2" s="1"/>
  <c r="J6" i="2" a="1"/>
  <c r="J6" i="2"/>
  <c r="J7" i="2" a="1"/>
  <c r="J7" i="2" s="1"/>
  <c r="J8" i="2" a="1"/>
  <c r="J8" i="2"/>
  <c r="J9" i="2" a="1"/>
  <c r="J9" i="2" s="1"/>
  <c r="J10" i="2" a="1"/>
  <c r="J10" i="2"/>
  <c r="J11" i="2" a="1"/>
  <c r="J11" i="2" s="1"/>
  <c r="J12" i="2" a="1"/>
  <c r="J12" i="2"/>
  <c r="J13" i="2" a="1"/>
  <c r="J13" i="2" s="1"/>
  <c r="J2" i="2" a="1"/>
  <c r="J2" i="2"/>
  <c r="J3" i="2" a="1"/>
  <c r="J3" i="2" s="1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2" i="5"/>
  <c r="F2" i="5"/>
  <c r="C2" i="5" s="1"/>
  <c r="C22" i="1"/>
  <c r="E13" i="1"/>
  <c r="E6" i="1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D3" i="5"/>
  <c r="E3" i="5"/>
  <c r="F3" i="5"/>
  <c r="D4" i="5"/>
  <c r="E4" i="5"/>
  <c r="F4" i="5"/>
  <c r="D5" i="5"/>
  <c r="F5" i="5" s="1"/>
  <c r="E5" i="5"/>
  <c r="D6" i="5"/>
  <c r="E6" i="5"/>
  <c r="F6" i="5" s="1"/>
  <c r="D7" i="5"/>
  <c r="E7" i="5"/>
  <c r="F7" i="5"/>
  <c r="D8" i="5"/>
  <c r="E8" i="5"/>
  <c r="F8" i="5"/>
  <c r="D9" i="5"/>
  <c r="F9" i="5" s="1"/>
  <c r="E9" i="5"/>
  <c r="D10" i="5"/>
  <c r="E10" i="5"/>
  <c r="F10" i="5" s="1"/>
  <c r="D11" i="5"/>
  <c r="E11" i="5"/>
  <c r="F11" i="5"/>
  <c r="D12" i="5"/>
  <c r="E12" i="5"/>
  <c r="F12" i="5"/>
  <c r="D13" i="5"/>
  <c r="F13" i="5" s="1"/>
  <c r="E13" i="5"/>
  <c r="D14" i="5"/>
  <c r="E14" i="5"/>
  <c r="F14" i="5" s="1"/>
  <c r="D15" i="5"/>
  <c r="E15" i="5"/>
  <c r="F15" i="5"/>
  <c r="D16" i="5"/>
  <c r="E16" i="5"/>
  <c r="F16" i="5"/>
  <c r="D17" i="5"/>
  <c r="F17" i="5" s="1"/>
  <c r="E17" i="5"/>
  <c r="E2" i="5"/>
  <c r="D2" i="5"/>
  <c r="D11" i="4"/>
  <c r="E4" i="4"/>
  <c r="D3" i="2" a="1"/>
  <c r="D3" i="2"/>
  <c r="D4" i="2" a="1"/>
  <c r="D4" i="2" s="1"/>
  <c r="D5" i="2" a="1"/>
  <c r="D5" i="2"/>
  <c r="D6" i="2" a="1"/>
  <c r="D6" i="2" s="1"/>
  <c r="D7" i="2" a="1"/>
  <c r="D7" i="2"/>
  <c r="D8" i="2" a="1"/>
  <c r="D8" i="2" s="1"/>
  <c r="D9" i="2" a="1"/>
  <c r="D9" i="2"/>
  <c r="D10" i="2" a="1"/>
  <c r="D10" i="2" s="1"/>
  <c r="D11" i="2" a="1"/>
  <c r="D11" i="2"/>
  <c r="D12" i="2" a="1"/>
  <c r="D12" i="2" s="1"/>
  <c r="D13" i="2" a="1"/>
  <c r="D13" i="2"/>
  <c r="D2" i="2" a="1"/>
  <c r="D2" i="2" s="1"/>
  <c r="C4" i="2" a="1"/>
  <c r="C4" i="2" s="1"/>
  <c r="C5" i="2" a="1"/>
  <c r="C5" i="2" s="1"/>
  <c r="C6" i="2" a="1"/>
  <c r="C6" i="2" s="1"/>
  <c r="C7" i="2" a="1"/>
  <c r="C7" i="2" s="1"/>
  <c r="E7" i="2" s="1"/>
  <c r="C8" i="2" a="1"/>
  <c r="C8" i="2"/>
  <c r="C9" i="2" a="1"/>
  <c r="C9" i="2" s="1"/>
  <c r="E9" i="2" s="1"/>
  <c r="C10" i="2" a="1"/>
  <c r="C10" i="2" s="1"/>
  <c r="C11" i="2" a="1"/>
  <c r="C11" i="2" s="1"/>
  <c r="C12" i="2" a="1"/>
  <c r="C12" i="2" s="1"/>
  <c r="C13" i="2" a="1"/>
  <c r="C13" i="2" s="1"/>
  <c r="E13" i="2" s="1"/>
  <c r="C2" i="2" a="1"/>
  <c r="C2" i="2"/>
  <c r="C3" i="2" a="1"/>
  <c r="C3" i="2" s="1"/>
  <c r="E7" i="4"/>
  <c r="E2" i="4"/>
  <c r="E6" i="2" l="1"/>
  <c r="E3" i="2"/>
  <c r="E12" i="2"/>
  <c r="E5" i="2"/>
  <c r="E11" i="2"/>
  <c r="E4" i="2"/>
  <c r="E10" i="2"/>
  <c r="E8" i="2"/>
  <c r="E2" i="2"/>
  <c r="B7" i="1" l="1"/>
  <c r="A22" i="1"/>
  <c r="A14" i="1"/>
</calcChain>
</file>

<file path=xl/sharedStrings.xml><?xml version="1.0" encoding="utf-8"?>
<sst xmlns="http://schemas.openxmlformats.org/spreadsheetml/2006/main" count="94" uniqueCount="66">
  <si>
    <t>中国</t>
  </si>
  <si>
    <t>2、right(text,num_chars)</t>
  </si>
  <si>
    <t>从一个文本字符串的第一个字符开始返回指定个数的字符</t>
    <phoneticPr fontId="1" type="noConversion"/>
  </si>
  <si>
    <t>text:要提取的字符串</t>
    <phoneticPr fontId="1" type="noConversion"/>
  </si>
  <si>
    <t>num_chars:提取几个字符</t>
    <phoneticPr fontId="1" type="noConversion"/>
  </si>
  <si>
    <t>从一个文本字符串的最后一个字符开始返回指定个数的字符</t>
    <phoneticPr fontId="1" type="noConversion"/>
  </si>
  <si>
    <t>从文本字符串中指定的起始位置起返回指定长度的字符</t>
    <phoneticPr fontId="1" type="noConversion"/>
  </si>
  <si>
    <t>start_num:提取的起始位置</t>
    <phoneticPr fontId="1" type="noConversion"/>
  </si>
  <si>
    <t>品名</t>
    <phoneticPr fontId="2" type="noConversion"/>
  </si>
  <si>
    <t>规格</t>
    <phoneticPr fontId="2" type="noConversion"/>
  </si>
  <si>
    <t>500IM-C</t>
    <phoneticPr fontId="2" type="noConversion"/>
  </si>
  <si>
    <t>SN12-C</t>
    <phoneticPr fontId="2" type="noConversion"/>
  </si>
  <si>
    <t>SNWR</t>
    <phoneticPr fontId="2" type="noConversion"/>
  </si>
  <si>
    <t>SN288-C</t>
    <phoneticPr fontId="2" type="noConversion"/>
  </si>
  <si>
    <r>
      <t>P</t>
    </r>
    <r>
      <rPr>
        <sz val="12"/>
        <rFont val="宋体"/>
        <family val="3"/>
        <charset val="134"/>
      </rPr>
      <t>T3045-100</t>
    </r>
    <phoneticPr fontId="2" type="noConversion"/>
  </si>
  <si>
    <t>100(450*300)*6</t>
  </si>
  <si>
    <t>PT6090-025</t>
    <phoneticPr fontId="2" type="noConversion"/>
  </si>
  <si>
    <t>25(600*900)*6</t>
  </si>
  <si>
    <t>0073</t>
    <phoneticPr fontId="2" type="noConversion"/>
  </si>
  <si>
    <t>1073</t>
    <phoneticPr fontId="2" type="noConversion"/>
  </si>
  <si>
    <t>12(230棉)*48</t>
  </si>
  <si>
    <t>片</t>
    <phoneticPr fontId="1" type="noConversion"/>
  </si>
  <si>
    <t>包</t>
    <phoneticPr fontId="1" type="noConversion"/>
  </si>
  <si>
    <t>12(280棉)*24</t>
  </si>
  <si>
    <t>10(960*760)*20</t>
  </si>
  <si>
    <t>2(930*760)*100</t>
  </si>
  <si>
    <t>1(230棉)*250</t>
  </si>
  <si>
    <t>39(230棉)*24</t>
  </si>
  <si>
    <t>12(410棉)*30</t>
  </si>
  <si>
    <t>500(230棉)*1</t>
    <phoneticPr fontId="1" type="noConversion"/>
  </si>
  <si>
    <t>1(155棉)*200</t>
    <phoneticPr fontId="1" type="noConversion"/>
  </si>
  <si>
    <t>1、len函数</t>
    <phoneticPr fontId="1" type="noConversion"/>
  </si>
  <si>
    <t>len(text)</t>
    <phoneticPr fontId="1" type="noConversion"/>
  </si>
  <si>
    <t>返回字符串中的字符个数</t>
    <phoneticPr fontId="1" type="noConversion"/>
  </si>
  <si>
    <t>text:文本字符串，包括空格</t>
    <phoneticPr fontId="1" type="noConversion"/>
  </si>
  <si>
    <t>2、lenb函数</t>
    <phoneticPr fontId="1" type="noConversion"/>
  </si>
  <si>
    <t>lenb(text)</t>
    <phoneticPr fontId="1" type="noConversion"/>
  </si>
  <si>
    <t>text:需要计算数的文本</t>
    <phoneticPr fontId="1" type="noConversion"/>
  </si>
  <si>
    <t>返回文本中所包含的字符数。与双字节字符集一起使用</t>
    <phoneticPr fontId="1" type="noConversion"/>
  </si>
  <si>
    <t>产品名称</t>
    <phoneticPr fontId="1" type="noConversion"/>
  </si>
  <si>
    <t>ctrl+shift+enter</t>
    <phoneticPr fontId="1" type="noConversion"/>
  </si>
  <si>
    <t>流动资产 Current assets</t>
  </si>
  <si>
    <t>货币资金 Cash and cash equivalents</t>
  </si>
  <si>
    <t>中文</t>
    <phoneticPr fontId="1" type="noConversion"/>
  </si>
  <si>
    <t>英文</t>
    <phoneticPr fontId="1" type="noConversion"/>
  </si>
  <si>
    <t>会计科目</t>
    <phoneticPr fontId="1" type="noConversion"/>
  </si>
  <si>
    <t>现金 Cash</t>
    <phoneticPr fontId="1" type="noConversion"/>
  </si>
  <si>
    <t xml:space="preserve">银行存款 Cash in bank </t>
    <phoneticPr fontId="1" type="noConversion"/>
  </si>
  <si>
    <t>其他货币资金 Other cash and cash equivalents</t>
    <phoneticPr fontId="1" type="noConversion"/>
  </si>
  <si>
    <t>外埠存款 Other city Cash in bank</t>
    <phoneticPr fontId="1" type="noConversion"/>
  </si>
  <si>
    <t xml:space="preserve">银行本票 Cashier´s cheque </t>
    <phoneticPr fontId="1" type="noConversion"/>
  </si>
  <si>
    <t xml:space="preserve">银行汇票 Bank draft </t>
    <phoneticPr fontId="1" type="noConversion"/>
  </si>
  <si>
    <t xml:space="preserve">信用卡 Credit card </t>
    <phoneticPr fontId="1" type="noConversion"/>
  </si>
  <si>
    <t>信用证保证金 L/C Guarantee deposits</t>
    <phoneticPr fontId="1" type="noConversion"/>
  </si>
  <si>
    <t>存出投资款 Refundable deposits</t>
    <phoneticPr fontId="1" type="noConversion"/>
  </si>
  <si>
    <t>短期投资 Short-term investments</t>
    <phoneticPr fontId="1" type="noConversion"/>
  </si>
  <si>
    <t>股票 Short-term investments - stock</t>
    <phoneticPr fontId="1" type="noConversion"/>
  </si>
  <si>
    <t>债券 Short-term investments - corporate bonds</t>
    <phoneticPr fontId="1" type="noConversion"/>
  </si>
  <si>
    <t>基金 Short-term investments - corporate funds</t>
    <phoneticPr fontId="1" type="noConversion"/>
  </si>
  <si>
    <t>其他 Short-term investments - other</t>
    <phoneticPr fontId="1" type="noConversion"/>
  </si>
  <si>
    <t>len</t>
    <phoneticPr fontId="1" type="noConversion"/>
  </si>
  <si>
    <t>lenb</t>
    <phoneticPr fontId="1" type="noConversion"/>
  </si>
  <si>
    <t>1、left(text,num_chars)</t>
    <phoneticPr fontId="1" type="noConversion"/>
  </si>
  <si>
    <t>3、mid(text,start_num,num_chars)</t>
    <phoneticPr fontId="1" type="noConversion"/>
  </si>
  <si>
    <t>12(230棉)*48</t>
    <phoneticPr fontId="1" type="noConversion"/>
  </si>
  <si>
    <t>500(230棉)*1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</si>
</sst>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0" fillId="0" borderId="1" xfId="0" applyNumberFormat="1" applyFill="1" applyBorder="1" applyAlignment="1">
      <alignment horizontal="left" vertical="top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vertical="center" shrinkToFit="1"/>
    </xf>
    <xf numFmtId="0" fontId="0" fillId="0" borderId="1" xfId="0" quotePrefix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0" fillId="0" borderId="2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E13" sqref="E13"/>
    </sheetView>
  </sheetViews>
  <sheetFormatPr defaultRowHeight="14.4" x14ac:dyDescent="0.25"/>
  <sheetData>
    <row r="2" spans="1:5" x14ac:dyDescent="0.25">
      <c r="A2" s="12" t="s">
        <v>31</v>
      </c>
      <c r="E2">
        <f>LEN("abcdef中国")</f>
        <v>8</v>
      </c>
    </row>
    <row r="3" spans="1:5" x14ac:dyDescent="0.25">
      <c r="A3" s="13" t="s">
        <v>32</v>
      </c>
    </row>
    <row r="4" spans="1:5" x14ac:dyDescent="0.25">
      <c r="A4" s="13" t="s">
        <v>34</v>
      </c>
      <c r="E4">
        <f>LEN("abcde中国")</f>
        <v>7</v>
      </c>
    </row>
    <row r="5" spans="1:5" x14ac:dyDescent="0.25">
      <c r="A5" s="13" t="s">
        <v>33</v>
      </c>
    </row>
    <row r="6" spans="1:5" x14ac:dyDescent="0.25">
      <c r="A6" s="12" t="s">
        <v>35</v>
      </c>
    </row>
    <row r="7" spans="1:5" x14ac:dyDescent="0.25">
      <c r="A7" s="13" t="s">
        <v>36</v>
      </c>
      <c r="E7">
        <f>LENB("abcde中国")</f>
        <v>9</v>
      </c>
    </row>
    <row r="8" spans="1:5" x14ac:dyDescent="0.25">
      <c r="A8" s="13" t="s">
        <v>37</v>
      </c>
    </row>
    <row r="9" spans="1:5" x14ac:dyDescent="0.25">
      <c r="A9" s="13" t="s">
        <v>38</v>
      </c>
    </row>
    <row r="11" spans="1:5" x14ac:dyDescent="0.25">
      <c r="D11">
        <f>LENB("abcde中国")</f>
        <v>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opLeftCell="A13" workbookViewId="0">
      <selection activeCell="B26" sqref="B26"/>
    </sheetView>
  </sheetViews>
  <sheetFormatPr defaultRowHeight="14.4" x14ac:dyDescent="0.25"/>
  <sheetData>
    <row r="2" spans="1:5" x14ac:dyDescent="0.25">
      <c r="A2" t="s">
        <v>62</v>
      </c>
    </row>
    <row r="3" spans="1:5" x14ac:dyDescent="0.25">
      <c r="A3" t="s">
        <v>2</v>
      </c>
    </row>
    <row r="4" spans="1:5" x14ac:dyDescent="0.25">
      <c r="A4" t="s">
        <v>3</v>
      </c>
    </row>
    <row r="5" spans="1:5" x14ac:dyDescent="0.25">
      <c r="A5" t="s">
        <v>4</v>
      </c>
    </row>
    <row r="6" spans="1:5" x14ac:dyDescent="0.25">
      <c r="E6" t="str">
        <f>LEFT("abcd中国",6)</f>
        <v>abcd中国</v>
      </c>
    </row>
    <row r="7" spans="1:5" ht="13.5" x14ac:dyDescent="0.15">
      <c r="B7" t="str">
        <f>LEFT("ab中国cdef",4)</f>
        <v>ab中国</v>
      </c>
    </row>
    <row r="8" spans="1:5" x14ac:dyDescent="0.25">
      <c r="A8" t="s">
        <v>0</v>
      </c>
    </row>
    <row r="9" spans="1:5" x14ac:dyDescent="0.25">
      <c r="A9" t="s">
        <v>1</v>
      </c>
    </row>
    <row r="11" spans="1:5" x14ac:dyDescent="0.25">
      <c r="A11" t="s">
        <v>5</v>
      </c>
    </row>
    <row r="12" spans="1:5" x14ac:dyDescent="0.25">
      <c r="A12" t="s">
        <v>3</v>
      </c>
    </row>
    <row r="13" spans="1:5" x14ac:dyDescent="0.25">
      <c r="A13" t="s">
        <v>4</v>
      </c>
      <c r="E13" t="str">
        <f>RIGHT("abcd中国",2)</f>
        <v>中国</v>
      </c>
    </row>
    <row r="14" spans="1:5" ht="13.5" x14ac:dyDescent="0.15">
      <c r="A14" t="str">
        <f>RIGHT("abcdef",2)</f>
        <v>ef</v>
      </c>
    </row>
    <row r="16" spans="1:5" x14ac:dyDescent="0.25">
      <c r="A16" t="s">
        <v>63</v>
      </c>
    </row>
    <row r="17" spans="1:3" x14ac:dyDescent="0.25">
      <c r="A17" t="s">
        <v>6</v>
      </c>
    </row>
    <row r="18" spans="1:3" x14ac:dyDescent="0.25">
      <c r="A18" t="s">
        <v>3</v>
      </c>
    </row>
    <row r="19" spans="1:3" x14ac:dyDescent="0.25">
      <c r="A19" t="s">
        <v>7</v>
      </c>
    </row>
    <row r="20" spans="1:3" x14ac:dyDescent="0.25">
      <c r="A20" t="s">
        <v>4</v>
      </c>
    </row>
    <row r="22" spans="1:3" ht="13.5" x14ac:dyDescent="0.15">
      <c r="A22" t="str">
        <f>MID("abcdef",3,2)</f>
        <v>cd</v>
      </c>
      <c r="C22" t="str">
        <f>MID("abcd中国",5,2)</f>
        <v>中国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12" sqref="C12"/>
    </sheetView>
  </sheetViews>
  <sheetFormatPr defaultRowHeight="14.4" x14ac:dyDescent="0.25"/>
  <cols>
    <col min="1" max="1" width="50.6640625" customWidth="1"/>
    <col min="2" max="2" width="18.88671875" customWidth="1"/>
    <col min="3" max="3" width="45.6640625" bestFit="1" customWidth="1"/>
    <col min="7" max="7" width="13.88671875" bestFit="1" customWidth="1"/>
    <col min="8" max="8" width="45.6640625" bestFit="1" customWidth="1"/>
  </cols>
  <sheetData>
    <row r="1" spans="1:6" x14ac:dyDescent="0.25">
      <c r="A1" s="11" t="s">
        <v>45</v>
      </c>
      <c r="B1" s="11" t="s">
        <v>43</v>
      </c>
      <c r="C1" s="11" t="s">
        <v>44</v>
      </c>
      <c r="D1" s="14" t="s">
        <v>60</v>
      </c>
      <c r="E1" s="14" t="s">
        <v>61</v>
      </c>
    </row>
    <row r="2" spans="1:6" x14ac:dyDescent="0.25">
      <c r="A2" s="11" t="s">
        <v>41</v>
      </c>
      <c r="B2" s="11" t="str">
        <f>LEFT(A2,LENB(A2)-LEN(A2))</f>
        <v>流动资产</v>
      </c>
      <c r="C2" s="11" t="str">
        <f>RIGHT(A2,LEN(A2)-LEN(B2))</f>
        <v xml:space="preserve"> Current assets</v>
      </c>
      <c r="D2">
        <f>LEN(A2)</f>
        <v>19</v>
      </c>
      <c r="E2">
        <f>LENB(A2)</f>
        <v>23</v>
      </c>
      <c r="F2">
        <f>LENB(A2)-LEN(A2)</f>
        <v>4</v>
      </c>
    </row>
    <row r="3" spans="1:6" x14ac:dyDescent="0.25">
      <c r="A3" s="11" t="s">
        <v>42</v>
      </c>
      <c r="B3" s="11" t="str">
        <f t="shared" ref="B3:B17" si="0">LEFT(A3,LENB(A3)-LEN(A3))</f>
        <v>货币资金</v>
      </c>
      <c r="C3" s="11" t="str">
        <f t="shared" ref="C3:C17" si="1">RIGHT(A3,LEN(A3)-LEN(B3))</f>
        <v xml:space="preserve"> Cash and cash equivalents</v>
      </c>
      <c r="D3">
        <f t="shared" ref="D3:D17" si="2">LEN(A3)</f>
        <v>30</v>
      </c>
      <c r="E3">
        <f t="shared" ref="E3:E17" si="3">LENB(A3)</f>
        <v>34</v>
      </c>
      <c r="F3">
        <f t="shared" ref="F3:F17" si="4">E3-D3</f>
        <v>4</v>
      </c>
    </row>
    <row r="4" spans="1:6" x14ac:dyDescent="0.25">
      <c r="A4" s="11" t="s">
        <v>46</v>
      </c>
      <c r="B4" s="11" t="str">
        <f t="shared" si="0"/>
        <v>现金</v>
      </c>
      <c r="C4" s="11" t="str">
        <f t="shared" si="1"/>
        <v xml:space="preserve"> Cash</v>
      </c>
      <c r="D4">
        <f t="shared" si="2"/>
        <v>7</v>
      </c>
      <c r="E4">
        <f t="shared" si="3"/>
        <v>9</v>
      </c>
      <c r="F4">
        <f t="shared" si="4"/>
        <v>2</v>
      </c>
    </row>
    <row r="5" spans="1:6" x14ac:dyDescent="0.25">
      <c r="A5" s="11" t="s">
        <v>47</v>
      </c>
      <c r="B5" s="11" t="str">
        <f t="shared" si="0"/>
        <v>银行存款</v>
      </c>
      <c r="C5" s="11" t="str">
        <f t="shared" si="1"/>
        <v xml:space="preserve"> Cash in bank </v>
      </c>
      <c r="D5">
        <f t="shared" si="2"/>
        <v>18</v>
      </c>
      <c r="E5">
        <f t="shared" si="3"/>
        <v>22</v>
      </c>
      <c r="F5">
        <f t="shared" si="4"/>
        <v>4</v>
      </c>
    </row>
    <row r="6" spans="1:6" x14ac:dyDescent="0.25">
      <c r="A6" s="11" t="s">
        <v>48</v>
      </c>
      <c r="B6" s="11" t="str">
        <f t="shared" si="0"/>
        <v>其他货币资金</v>
      </c>
      <c r="C6" s="11" t="str">
        <f t="shared" si="1"/>
        <v xml:space="preserve"> Other cash and cash equivalents</v>
      </c>
      <c r="D6">
        <f t="shared" si="2"/>
        <v>38</v>
      </c>
      <c r="E6">
        <f t="shared" si="3"/>
        <v>44</v>
      </c>
      <c r="F6">
        <f t="shared" si="4"/>
        <v>6</v>
      </c>
    </row>
    <row r="7" spans="1:6" x14ac:dyDescent="0.25">
      <c r="A7" s="11" t="s">
        <v>49</v>
      </c>
      <c r="B7" s="11" t="str">
        <f t="shared" si="0"/>
        <v>外埠存款</v>
      </c>
      <c r="C7" s="11" t="str">
        <f t="shared" si="1"/>
        <v xml:space="preserve"> Other city Cash in bank</v>
      </c>
      <c r="D7">
        <f t="shared" si="2"/>
        <v>28</v>
      </c>
      <c r="E7">
        <f t="shared" si="3"/>
        <v>32</v>
      </c>
      <c r="F7">
        <f t="shared" si="4"/>
        <v>4</v>
      </c>
    </row>
    <row r="8" spans="1:6" x14ac:dyDescent="0.25">
      <c r="A8" s="11" t="s">
        <v>50</v>
      </c>
      <c r="B8" s="11" t="str">
        <f t="shared" si="0"/>
        <v xml:space="preserve">银行本票 </v>
      </c>
      <c r="C8" s="11" t="str">
        <f t="shared" si="1"/>
        <v xml:space="preserve">Cashier´s cheque </v>
      </c>
      <c r="D8">
        <f t="shared" si="2"/>
        <v>22</v>
      </c>
      <c r="E8">
        <f t="shared" si="3"/>
        <v>27</v>
      </c>
      <c r="F8">
        <f t="shared" si="4"/>
        <v>5</v>
      </c>
    </row>
    <row r="9" spans="1:6" x14ac:dyDescent="0.25">
      <c r="A9" s="11" t="s">
        <v>51</v>
      </c>
      <c r="B9" s="11" t="str">
        <f t="shared" si="0"/>
        <v>银行汇票</v>
      </c>
      <c r="C9" s="11" t="str">
        <f t="shared" si="1"/>
        <v xml:space="preserve"> Bank draft </v>
      </c>
      <c r="D9">
        <f t="shared" si="2"/>
        <v>16</v>
      </c>
      <c r="E9">
        <f t="shared" si="3"/>
        <v>20</v>
      </c>
      <c r="F9">
        <f t="shared" si="4"/>
        <v>4</v>
      </c>
    </row>
    <row r="10" spans="1:6" x14ac:dyDescent="0.25">
      <c r="A10" s="11" t="s">
        <v>52</v>
      </c>
      <c r="B10" s="11" t="str">
        <f t="shared" si="0"/>
        <v>信用卡</v>
      </c>
      <c r="C10" s="11" t="str">
        <f t="shared" si="1"/>
        <v xml:space="preserve"> Credit card </v>
      </c>
      <c r="D10">
        <f t="shared" si="2"/>
        <v>16</v>
      </c>
      <c r="E10">
        <f t="shared" si="3"/>
        <v>19</v>
      </c>
      <c r="F10">
        <f t="shared" si="4"/>
        <v>3</v>
      </c>
    </row>
    <row r="11" spans="1:6" x14ac:dyDescent="0.25">
      <c r="A11" s="11" t="s">
        <v>53</v>
      </c>
      <c r="B11" s="11" t="str">
        <f t="shared" si="0"/>
        <v>信用证保证金</v>
      </c>
      <c r="C11" s="11" t="str">
        <f t="shared" si="1"/>
        <v xml:space="preserve"> L/C Guarantee deposits</v>
      </c>
      <c r="D11">
        <f t="shared" si="2"/>
        <v>29</v>
      </c>
      <c r="E11">
        <f t="shared" si="3"/>
        <v>35</v>
      </c>
      <c r="F11">
        <f t="shared" si="4"/>
        <v>6</v>
      </c>
    </row>
    <row r="12" spans="1:6" x14ac:dyDescent="0.25">
      <c r="A12" s="11" t="s">
        <v>54</v>
      </c>
      <c r="B12" s="11" t="str">
        <f t="shared" si="0"/>
        <v>存出投资款</v>
      </c>
      <c r="C12" s="11" t="str">
        <f t="shared" si="1"/>
        <v xml:space="preserve"> Refundable deposits</v>
      </c>
      <c r="D12">
        <f t="shared" si="2"/>
        <v>25</v>
      </c>
      <c r="E12">
        <f t="shared" si="3"/>
        <v>30</v>
      </c>
      <c r="F12">
        <f t="shared" si="4"/>
        <v>5</v>
      </c>
    </row>
    <row r="13" spans="1:6" x14ac:dyDescent="0.25">
      <c r="A13" s="11" t="s">
        <v>55</v>
      </c>
      <c r="B13" s="11" t="str">
        <f t="shared" si="0"/>
        <v>短期投资</v>
      </c>
      <c r="C13" s="11" t="str">
        <f t="shared" si="1"/>
        <v xml:space="preserve"> Short-term investments</v>
      </c>
      <c r="D13">
        <f t="shared" si="2"/>
        <v>27</v>
      </c>
      <c r="E13">
        <f t="shared" si="3"/>
        <v>31</v>
      </c>
      <c r="F13">
        <f t="shared" si="4"/>
        <v>4</v>
      </c>
    </row>
    <row r="14" spans="1:6" x14ac:dyDescent="0.25">
      <c r="A14" s="11" t="s">
        <v>56</v>
      </c>
      <c r="B14" s="11" t="str">
        <f t="shared" si="0"/>
        <v>股票</v>
      </c>
      <c r="C14" s="11" t="str">
        <f t="shared" si="1"/>
        <v xml:space="preserve"> Short-term investments - stock</v>
      </c>
      <c r="D14">
        <f t="shared" si="2"/>
        <v>33</v>
      </c>
      <c r="E14">
        <f t="shared" si="3"/>
        <v>35</v>
      </c>
      <c r="F14">
        <f t="shared" si="4"/>
        <v>2</v>
      </c>
    </row>
    <row r="15" spans="1:6" x14ac:dyDescent="0.25">
      <c r="A15" s="11" t="s">
        <v>57</v>
      </c>
      <c r="B15" s="11" t="str">
        <f t="shared" si="0"/>
        <v>债券</v>
      </c>
      <c r="C15" s="11" t="str">
        <f t="shared" si="1"/>
        <v xml:space="preserve"> Short-term investments - corporate bonds</v>
      </c>
      <c r="D15">
        <f t="shared" si="2"/>
        <v>43</v>
      </c>
      <c r="E15">
        <f t="shared" si="3"/>
        <v>45</v>
      </c>
      <c r="F15">
        <f t="shared" si="4"/>
        <v>2</v>
      </c>
    </row>
    <row r="16" spans="1:6" x14ac:dyDescent="0.25">
      <c r="A16" s="11" t="s">
        <v>58</v>
      </c>
      <c r="B16" s="11" t="str">
        <f t="shared" si="0"/>
        <v>基金</v>
      </c>
      <c r="C16" s="11" t="str">
        <f t="shared" si="1"/>
        <v xml:space="preserve"> Short-term investments - corporate funds</v>
      </c>
      <c r="D16">
        <f t="shared" si="2"/>
        <v>43</v>
      </c>
      <c r="E16">
        <f t="shared" si="3"/>
        <v>45</v>
      </c>
      <c r="F16">
        <f t="shared" si="4"/>
        <v>2</v>
      </c>
    </row>
    <row r="17" spans="1:6" x14ac:dyDescent="0.25">
      <c r="A17" s="11" t="s">
        <v>59</v>
      </c>
      <c r="B17" s="11" t="str">
        <f t="shared" si="0"/>
        <v>其他</v>
      </c>
      <c r="C17" s="11" t="str">
        <f t="shared" si="1"/>
        <v xml:space="preserve"> Short-term investments - other</v>
      </c>
      <c r="D17">
        <f t="shared" si="2"/>
        <v>33</v>
      </c>
      <c r="E17">
        <f t="shared" si="3"/>
        <v>35</v>
      </c>
      <c r="F17">
        <f t="shared" si="4"/>
        <v>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H20" sqref="H20"/>
    </sheetView>
  </sheetViews>
  <sheetFormatPr defaultRowHeight="14.4" x14ac:dyDescent="0.25"/>
  <cols>
    <col min="1" max="1" width="12.88671875" bestFit="1" customWidth="1"/>
    <col min="2" max="2" width="17.77734375" bestFit="1" customWidth="1"/>
    <col min="5" max="5" width="13.88671875" customWidth="1"/>
    <col min="8" max="8" width="15.6640625" customWidth="1"/>
    <col min="9" max="9" width="19.77734375" customWidth="1"/>
    <col min="10" max="10" width="7" customWidth="1"/>
    <col min="11" max="11" width="6.109375" customWidth="1"/>
    <col min="12" max="12" width="12.5546875" customWidth="1"/>
  </cols>
  <sheetData>
    <row r="1" spans="1:12" x14ac:dyDescent="0.25">
      <c r="A1" s="1" t="s">
        <v>8</v>
      </c>
      <c r="B1" s="2" t="s">
        <v>9</v>
      </c>
      <c r="C1" s="11" t="s">
        <v>21</v>
      </c>
      <c r="D1" s="11" t="s">
        <v>22</v>
      </c>
      <c r="E1" s="10" t="s">
        <v>39</v>
      </c>
      <c r="H1" s="1" t="s">
        <v>8</v>
      </c>
      <c r="I1" s="2" t="s">
        <v>9</v>
      </c>
      <c r="J1" s="11" t="s">
        <v>21</v>
      </c>
      <c r="K1" s="11" t="s">
        <v>22</v>
      </c>
      <c r="L1" s="10" t="s">
        <v>39</v>
      </c>
    </row>
    <row r="2" spans="1:12" x14ac:dyDescent="0.25">
      <c r="A2" s="3" t="s">
        <v>10</v>
      </c>
      <c r="B2" s="4" t="s">
        <v>29</v>
      </c>
      <c r="C2" s="11">
        <f t="array" ref="C2">MAX(IFERROR(--(LEFT(B2,{1,2,3})),0))</f>
        <v>500</v>
      </c>
      <c r="D2" s="11">
        <f t="array" ref="D2">MAX(IFERROR(--RIGHT(B2,{1,2,3}),0))</f>
        <v>1</v>
      </c>
      <c r="E2" s="11" t="str">
        <f>MID(B2,LEN(C2)+2,LEN(B2)-LEN(C2)-LEN(D2)-3)</f>
        <v>230棉</v>
      </c>
      <c r="H2" s="3" t="s">
        <v>10</v>
      </c>
      <c r="I2" s="4" t="s">
        <v>65</v>
      </c>
      <c r="J2" s="11">
        <f t="array" ref="J2">MAX(IFERROR(--LEFT(I2,{1,2,3}),0))</f>
        <v>500</v>
      </c>
      <c r="K2" s="11">
        <f t="array" ref="K2">MAX(IFERROR(--RIGHT(I2,{1,2,3}),0))</f>
        <v>1</v>
      </c>
      <c r="L2" s="11" t="str">
        <f>MID(I2,LEN(J2)+2,LEN(I2)-LEN(J2)-LEN(K2)-3)</f>
        <v>230棉</v>
      </c>
    </row>
    <row r="3" spans="1:12" x14ac:dyDescent="0.25">
      <c r="A3" s="3" t="s">
        <v>11</v>
      </c>
      <c r="B3" s="4" t="s">
        <v>20</v>
      </c>
      <c r="C3" s="11">
        <f t="array" ref="C3">MAX(IFERROR(--(LEFT(B3,{1,2,3})),0))</f>
        <v>12</v>
      </c>
      <c r="D3" s="11">
        <f t="array" ref="D3">MAX(IFERROR(--RIGHT(B3,{1,2,3}),0))</f>
        <v>48</v>
      </c>
      <c r="E3" s="11" t="str">
        <f t="shared" ref="E3:E13" si="0">MID(B3,LEN(C3)+2,LEN(B3)-LEN(C3)-LEN(D3)-3)</f>
        <v>230棉</v>
      </c>
      <c r="H3" s="3" t="s">
        <v>11</v>
      </c>
      <c r="I3" s="4" t="s">
        <v>64</v>
      </c>
      <c r="J3" s="11">
        <f t="array" ref="J3">MAX(IFERROR(--LEFT(I3,{1,2,3}),0))</f>
        <v>12</v>
      </c>
      <c r="K3" s="11">
        <f t="array" ref="K3">MAX(IFERROR(--RIGHT(I3,{1,2,3}),0))</f>
        <v>48</v>
      </c>
      <c r="L3" s="11" t="str">
        <f t="shared" ref="L3:L13" si="1">MID(I3,LEN(J3)+2,LEN(I3)-LEN(J3)-LEN(K3)-3)</f>
        <v>230棉</v>
      </c>
    </row>
    <row r="4" spans="1:12" ht="15.6" x14ac:dyDescent="0.25">
      <c r="A4" s="6" t="s">
        <v>12</v>
      </c>
      <c r="B4" s="7" t="s">
        <v>20</v>
      </c>
      <c r="C4" s="11">
        <f t="array" ref="C4">MAX(IFERROR(--(LEFT(B4,{1,2,3})),0))</f>
        <v>12</v>
      </c>
      <c r="D4" s="11">
        <f t="array" ref="D4">MAX(IFERROR(--RIGHT(B4,{1,2,3}),0))</f>
        <v>48</v>
      </c>
      <c r="E4" s="11" t="str">
        <f t="shared" si="0"/>
        <v>230棉</v>
      </c>
      <c r="H4" s="6" t="s">
        <v>12</v>
      </c>
      <c r="I4" s="7" t="s">
        <v>20</v>
      </c>
      <c r="J4" s="11">
        <f t="array" ref="J4">MAX(IFERROR(--LEFT(I4,{1,2,3}),0))</f>
        <v>12</v>
      </c>
      <c r="K4" s="11">
        <f t="array" ref="K4">MAX(IFERROR(--RIGHT(I4,{1,2,3}),0))</f>
        <v>48</v>
      </c>
      <c r="L4" s="11" t="str">
        <f t="shared" si="1"/>
        <v>230棉</v>
      </c>
    </row>
    <row r="5" spans="1:12" ht="15.6" x14ac:dyDescent="0.25">
      <c r="A5" s="3" t="s">
        <v>13</v>
      </c>
      <c r="B5" s="8" t="s">
        <v>23</v>
      </c>
      <c r="C5" s="11">
        <f t="array" ref="C5">MAX(IFERROR(--(LEFT(B5,{1,2,3})),0))</f>
        <v>12</v>
      </c>
      <c r="D5" s="11">
        <f t="array" ref="D5">MAX(IFERROR(--RIGHT(B5,{1,2,3}),0))</f>
        <v>24</v>
      </c>
      <c r="E5" s="11" t="str">
        <f t="shared" si="0"/>
        <v>280棉</v>
      </c>
      <c r="H5" s="3" t="s">
        <v>13</v>
      </c>
      <c r="I5" s="8" t="s">
        <v>23</v>
      </c>
      <c r="J5" s="11">
        <f t="array" ref="J5">MAX(IFERROR(--LEFT(I5,{1,2,3}),0))</f>
        <v>12</v>
      </c>
      <c r="K5" s="11">
        <f t="array" ref="K5">MAX(IFERROR(--RIGHT(I5,{1,2,3}),0))</f>
        <v>24</v>
      </c>
      <c r="L5" s="11" t="str">
        <f t="shared" si="1"/>
        <v>280棉</v>
      </c>
    </row>
    <row r="6" spans="1:12" x14ac:dyDescent="0.25">
      <c r="A6" s="9">
        <v>3844</v>
      </c>
      <c r="B6" s="10" t="s">
        <v>24</v>
      </c>
      <c r="C6" s="11">
        <f t="array" ref="C6">MAX(IFERROR(--(LEFT(B6,{1,2,3})),0))</f>
        <v>10</v>
      </c>
      <c r="D6" s="11">
        <f t="array" ref="D6">MAX(IFERROR(--RIGHT(B6,{1,2,3}),0))</f>
        <v>20</v>
      </c>
      <c r="E6" s="11" t="str">
        <f t="shared" si="0"/>
        <v>960*760</v>
      </c>
      <c r="H6" s="9">
        <v>3844</v>
      </c>
      <c r="I6" s="10" t="s">
        <v>24</v>
      </c>
      <c r="J6" s="11">
        <f t="array" ref="J6">MAX(IFERROR(--LEFT(I6,{1,2,3}),0))</f>
        <v>10</v>
      </c>
      <c r="K6" s="11">
        <f t="array" ref="K6">MAX(IFERROR(--RIGHT(I6,{1,2,3}),0))</f>
        <v>20</v>
      </c>
      <c r="L6" s="11" t="str">
        <f t="shared" si="1"/>
        <v>960*760</v>
      </c>
    </row>
    <row r="7" spans="1:12" ht="15.6" x14ac:dyDescent="0.25">
      <c r="A7" s="9">
        <v>3851</v>
      </c>
      <c r="B7" s="7" t="s">
        <v>25</v>
      </c>
      <c r="C7" s="11">
        <f t="array" ref="C7">MAX(IFERROR(--(LEFT(B7,{1,2,3})),0))</f>
        <v>2</v>
      </c>
      <c r="D7" s="11">
        <f t="array" ref="D7">MAX(IFERROR(--RIGHT(B7,{1,2,3}),0))</f>
        <v>100</v>
      </c>
      <c r="E7" s="11" t="str">
        <f t="shared" si="0"/>
        <v>930*760</v>
      </c>
      <c r="H7" s="9">
        <v>3851</v>
      </c>
      <c r="I7" s="7" t="s">
        <v>25</v>
      </c>
      <c r="J7" s="11">
        <f t="array" ref="J7">MAX(IFERROR(--LEFT(I7,{1,2,3}),0))</f>
        <v>2</v>
      </c>
      <c r="K7" s="11">
        <f t="array" ref="K7">MAX(IFERROR(--RIGHT(I7,{1,2,3}),0))</f>
        <v>100</v>
      </c>
      <c r="L7" s="11" t="str">
        <f t="shared" si="1"/>
        <v>930*760</v>
      </c>
    </row>
    <row r="8" spans="1:12" ht="15.6" x14ac:dyDescent="0.25">
      <c r="A8" s="7" t="s">
        <v>14</v>
      </c>
      <c r="B8" s="7" t="s">
        <v>15</v>
      </c>
      <c r="C8" s="11">
        <f t="array" ref="C8">MAX(IFERROR(--(LEFT(B8,{1,2,3})),0))</f>
        <v>100</v>
      </c>
      <c r="D8" s="11">
        <f t="array" ref="D8">MAX(IFERROR(--RIGHT(B8,{1,2,3}),0))</f>
        <v>6</v>
      </c>
      <c r="E8" s="11" t="str">
        <f t="shared" si="0"/>
        <v>450*300</v>
      </c>
      <c r="H8" s="7" t="s">
        <v>14</v>
      </c>
      <c r="I8" s="7" t="s">
        <v>15</v>
      </c>
      <c r="J8" s="11">
        <f t="array" ref="J8">MAX(IFERROR(--LEFT(I8,{1,2,3}),0))</f>
        <v>100</v>
      </c>
      <c r="K8" s="11">
        <f t="array" ref="K8">MAX(IFERROR(--RIGHT(I8,{1,2,3}),0))</f>
        <v>6</v>
      </c>
      <c r="L8" s="11" t="str">
        <f t="shared" si="1"/>
        <v>450*300</v>
      </c>
    </row>
    <row r="9" spans="1:12" x14ac:dyDescent="0.25">
      <c r="A9" s="9" t="s">
        <v>16</v>
      </c>
      <c r="B9" s="4" t="s">
        <v>17</v>
      </c>
      <c r="C9" s="11">
        <f t="array" ref="C9">MAX(IFERROR(--(LEFT(B9,{1,2,3})),0))</f>
        <v>25</v>
      </c>
      <c r="D9" s="11">
        <f t="array" ref="D9">MAX(IFERROR(--RIGHT(B9,{1,2,3}),0))</f>
        <v>6</v>
      </c>
      <c r="E9" s="11" t="str">
        <f t="shared" si="0"/>
        <v>600*900</v>
      </c>
      <c r="H9" s="9" t="s">
        <v>16</v>
      </c>
      <c r="I9" s="4" t="s">
        <v>17</v>
      </c>
      <c r="J9" s="11">
        <f t="array" ref="J9">MAX(IFERROR(--LEFT(I9,{1,2,3}),0))</f>
        <v>25</v>
      </c>
      <c r="K9" s="11">
        <f t="array" ref="K9">MAX(IFERROR(--RIGHT(I9,{1,2,3}),0))</f>
        <v>6</v>
      </c>
      <c r="L9" s="11" t="str">
        <f t="shared" si="1"/>
        <v>600*900</v>
      </c>
    </row>
    <row r="10" spans="1:12" x14ac:dyDescent="0.25">
      <c r="A10" s="5" t="s">
        <v>18</v>
      </c>
      <c r="B10" s="4" t="s">
        <v>30</v>
      </c>
      <c r="C10" s="11">
        <f t="array" ref="C10">MAX(IFERROR(--(LEFT(B10,{1,2,3})),0))</f>
        <v>1</v>
      </c>
      <c r="D10" s="11">
        <f t="array" ref="D10">MAX(IFERROR(--RIGHT(B10,{1,2,3}),0))</f>
        <v>200</v>
      </c>
      <c r="E10" s="11" t="str">
        <f t="shared" si="0"/>
        <v>155棉</v>
      </c>
      <c r="H10" s="5" t="s">
        <v>18</v>
      </c>
      <c r="I10" s="4" t="s">
        <v>30</v>
      </c>
      <c r="J10" s="11">
        <f t="array" ref="J10">MAX(IFERROR(--LEFT(I10,{1,2,3}),0))</f>
        <v>1</v>
      </c>
      <c r="K10" s="11">
        <f t="array" ref="K10">MAX(IFERROR(--RIGHT(I10,{1,2,3}),0))</f>
        <v>200</v>
      </c>
      <c r="L10" s="11" t="str">
        <f t="shared" si="1"/>
        <v>155棉</v>
      </c>
    </row>
    <row r="11" spans="1:12" x14ac:dyDescent="0.25">
      <c r="A11" s="5" t="s">
        <v>19</v>
      </c>
      <c r="B11" s="4" t="s">
        <v>26</v>
      </c>
      <c r="C11" s="11">
        <f t="array" ref="C11">MAX(IFERROR(--(LEFT(B11,{1,2,3})),0))</f>
        <v>1</v>
      </c>
      <c r="D11" s="11">
        <f t="array" ref="D11">MAX(IFERROR(--RIGHT(B11,{1,2,3}),0))</f>
        <v>250</v>
      </c>
      <c r="E11" s="11" t="str">
        <f t="shared" si="0"/>
        <v>230棉</v>
      </c>
      <c r="H11" s="5" t="s">
        <v>19</v>
      </c>
      <c r="I11" s="4" t="s">
        <v>26</v>
      </c>
      <c r="J11" s="11">
        <f t="array" ref="J11">MAX(IFERROR(--LEFT(I11,{1,2,3}),0))</f>
        <v>1</v>
      </c>
      <c r="K11" s="11">
        <f t="array" ref="K11">MAX(IFERROR(--RIGHT(I11,{1,2,3}),0))</f>
        <v>250</v>
      </c>
      <c r="L11" s="11" t="str">
        <f t="shared" si="1"/>
        <v>230棉</v>
      </c>
    </row>
    <row r="12" spans="1:12" x14ac:dyDescent="0.25">
      <c r="A12" s="9">
        <v>9990</v>
      </c>
      <c r="B12" s="4" t="s">
        <v>27</v>
      </c>
      <c r="C12" s="11">
        <f t="array" ref="C12">MAX(IFERROR(--(LEFT(B12,{1,2,3})),0))</f>
        <v>39</v>
      </c>
      <c r="D12" s="11">
        <f t="array" ref="D12">MAX(IFERROR(--RIGHT(B12,{1,2,3}),0))</f>
        <v>24</v>
      </c>
      <c r="E12" s="11" t="str">
        <f t="shared" si="0"/>
        <v>230棉</v>
      </c>
      <c r="H12" s="9">
        <v>9990</v>
      </c>
      <c r="I12" s="4" t="s">
        <v>27</v>
      </c>
      <c r="J12" s="11">
        <f t="array" ref="J12">MAX(IFERROR(--LEFT(I12,{1,2,3}),0))</f>
        <v>39</v>
      </c>
      <c r="K12" s="11">
        <f t="array" ref="K12">MAX(IFERROR(--RIGHT(I12,{1,2,3}),0))</f>
        <v>24</v>
      </c>
      <c r="L12" s="11" t="str">
        <f t="shared" si="1"/>
        <v>230棉</v>
      </c>
    </row>
    <row r="13" spans="1:12" x14ac:dyDescent="0.25">
      <c r="A13" s="9">
        <v>4179</v>
      </c>
      <c r="B13" s="4" t="s">
        <v>28</v>
      </c>
      <c r="C13" s="11">
        <f t="array" ref="C13">MAX(IFERROR(--(LEFT(B13,{1,2,3})),0))</f>
        <v>12</v>
      </c>
      <c r="D13" s="11">
        <f t="array" ref="D13">MAX(IFERROR(--RIGHT(B13,{1,2,3}),0))</f>
        <v>30</v>
      </c>
      <c r="E13" s="11" t="str">
        <f t="shared" si="0"/>
        <v>410棉</v>
      </c>
      <c r="H13" s="9">
        <v>4179</v>
      </c>
      <c r="I13" s="4" t="s">
        <v>28</v>
      </c>
      <c r="J13" s="11">
        <f t="array" ref="J13">MAX(IFERROR(--LEFT(I13,{1,2,3}),0))</f>
        <v>12</v>
      </c>
      <c r="K13" s="11">
        <f t="array" ref="K13">MAX(IFERROR(--RIGHT(I13,{1,2,3}),0))</f>
        <v>30</v>
      </c>
      <c r="L13" s="11" t="str">
        <f t="shared" si="1"/>
        <v>410棉</v>
      </c>
    </row>
    <row r="19" spans="1:1" x14ac:dyDescent="0.25">
      <c r="A19" t="s">
        <v>40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len和lenb</vt:lpstr>
      <vt:lpstr>字符串提取函数</vt:lpstr>
      <vt:lpstr>示例1</vt:lpstr>
      <vt:lpstr>示例2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李艳凤</dc:creator>
  <cp:lastModifiedBy>Windows 用户</cp:lastModifiedBy>
  <dcterms:created xsi:type="dcterms:W3CDTF">2021-08-11T04:14:19Z</dcterms:created>
  <dcterms:modified xsi:type="dcterms:W3CDTF">2021-08-12T15:49:36Z</dcterms:modified>
</cp:coreProperties>
</file>