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480" yWindow="72" windowWidth="18228" windowHeight="7416" activeTab="3"/>
  </bookViews>
  <sheets>
    <sheet name="vlookup" sheetId="1" r:id="rId1"/>
    <sheet name="示例1" sheetId="2" r:id="rId2"/>
    <sheet name="示例2" sheetId="3" r:id="rId3"/>
    <sheet name="示例3" sheetId="4" r:id="rId4"/>
    <sheet name="Sheet1" sheetId="5" r:id="rId5"/>
  </sheets>
  <calcPr calcId="144525"/>
</workbook>
</file>

<file path=xl/calcChain.xml><?xml version="1.0" encoding="utf-8"?>
<calcChain xmlns="http://schemas.openxmlformats.org/spreadsheetml/2006/main">
  <c r="G7" i="4" l="1"/>
  <c r="G3" i="4"/>
  <c r="G4" i="4"/>
  <c r="G5" i="4"/>
  <c r="G2" i="4"/>
  <c r="C6" i="4" l="1"/>
  <c r="C10" i="4"/>
  <c r="C3" i="4"/>
  <c r="C12" i="4"/>
  <c r="C9" i="4"/>
  <c r="C8" i="4"/>
  <c r="C11" i="4"/>
  <c r="C4" i="4"/>
  <c r="C5" i="4"/>
  <c r="C2" i="4"/>
  <c r="C7" i="4"/>
  <c r="D3" i="3" l="1"/>
  <c r="E3" i="3" s="1"/>
  <c r="D4" i="3"/>
  <c r="D5" i="3"/>
  <c r="D6" i="3"/>
  <c r="D7" i="3"/>
  <c r="D8" i="3"/>
  <c r="D9" i="3"/>
  <c r="E2" i="3"/>
  <c r="D2" i="3"/>
  <c r="E4" i="3"/>
  <c r="E5" i="3"/>
  <c r="E6" i="3"/>
  <c r="E7" i="3"/>
  <c r="E8" i="3"/>
  <c r="E9" i="3"/>
  <c r="K3" i="2" l="1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" i="2"/>
  <c r="I3" i="2" l="1"/>
  <c r="I5" i="2"/>
  <c r="I6" i="2"/>
  <c r="I7" i="2"/>
  <c r="I8" i="2"/>
  <c r="I10" i="2"/>
  <c r="I11" i="2"/>
  <c r="I12" i="2"/>
  <c r="I13" i="2"/>
  <c r="I14" i="2"/>
  <c r="I15" i="2"/>
  <c r="I16" i="2"/>
  <c r="I18" i="2"/>
  <c r="I19" i="2"/>
  <c r="I20" i="2"/>
  <c r="I21" i="2"/>
  <c r="I22" i="2"/>
  <c r="I2" i="2"/>
  <c r="H3" i="2"/>
  <c r="H4" i="2"/>
  <c r="H5" i="2"/>
  <c r="H6" i="2"/>
  <c r="H7" i="2"/>
  <c r="H8" i="2"/>
  <c r="H9" i="2"/>
  <c r="H10" i="2"/>
  <c r="J10" i="2" s="1"/>
  <c r="H11" i="2"/>
  <c r="H12" i="2"/>
  <c r="J12" i="2" s="1"/>
  <c r="H13" i="2"/>
  <c r="H14" i="2"/>
  <c r="J14" i="2" s="1"/>
  <c r="H15" i="2"/>
  <c r="H16" i="2"/>
  <c r="J16" i="2" s="1"/>
  <c r="H17" i="2"/>
  <c r="H18" i="2"/>
  <c r="H19" i="2"/>
  <c r="H20" i="2"/>
  <c r="H21" i="2"/>
  <c r="H22" i="2"/>
  <c r="H2" i="2"/>
  <c r="C8" i="2"/>
  <c r="I4" i="2" s="1"/>
  <c r="J22" i="2" l="1"/>
  <c r="J20" i="2"/>
  <c r="J18" i="2"/>
  <c r="J8" i="2"/>
  <c r="J6" i="2"/>
  <c r="J4" i="2"/>
  <c r="I17" i="2"/>
  <c r="I9" i="2"/>
  <c r="J9" i="2" s="1"/>
  <c r="J21" i="2"/>
  <c r="J19" i="2"/>
  <c r="J17" i="2"/>
  <c r="J15" i="2"/>
  <c r="J13" i="2"/>
  <c r="J11" i="2"/>
  <c r="J7" i="2"/>
  <c r="J5" i="2"/>
  <c r="J3" i="2"/>
  <c r="J2" i="2"/>
</calcChain>
</file>

<file path=xl/sharedStrings.xml><?xml version="1.0" encoding="utf-8"?>
<sst xmlns="http://schemas.openxmlformats.org/spreadsheetml/2006/main" count="92" uniqueCount="69">
  <si>
    <r>
      <t>lookup_value:需要在数据表首列进行</t>
    </r>
    <r>
      <rPr>
        <u/>
        <sz val="11"/>
        <color theme="1"/>
        <rFont val="宋体"/>
        <family val="3"/>
        <charset val="134"/>
        <scheme val="minor"/>
      </rPr>
      <t>搜索的值</t>
    </r>
    <r>
      <rPr>
        <sz val="11"/>
        <color theme="1"/>
        <rFont val="宋体"/>
        <family val="2"/>
        <charset val="134"/>
        <scheme val="minor"/>
      </rPr>
      <t>，可以是数值、引用或字符串</t>
    </r>
    <phoneticPr fontId="1" type="noConversion"/>
  </si>
  <si>
    <t>vlookup(lookup_value,table_arrary,col_index_num,range_lookup)</t>
    <phoneticPr fontId="1" type="noConversion"/>
  </si>
  <si>
    <t>col_index_num:满足条件的单元格在数值区域table_array中的列序号。首列序号为1</t>
    <phoneticPr fontId="1" type="noConversion"/>
  </si>
  <si>
    <t>货号</t>
    <phoneticPr fontId="5" type="noConversion"/>
  </si>
  <si>
    <t>9624</t>
    <phoneticPr fontId="5" type="noConversion"/>
  </si>
  <si>
    <t>XL14CT</t>
    <phoneticPr fontId="5" type="noConversion"/>
  </si>
  <si>
    <t>XL30CT</t>
    <phoneticPr fontId="5" type="noConversion"/>
  </si>
  <si>
    <t>4279</t>
    <phoneticPr fontId="5" type="noConversion"/>
  </si>
  <si>
    <t>5189</t>
    <phoneticPr fontId="5" type="noConversion"/>
  </si>
  <si>
    <t>P0150</t>
    <phoneticPr fontId="5" type="noConversion"/>
  </si>
  <si>
    <t>产品</t>
    <phoneticPr fontId="1" type="noConversion"/>
  </si>
  <si>
    <t>计件工资</t>
    <phoneticPr fontId="1" type="noConversion"/>
  </si>
  <si>
    <t>5120</t>
    <phoneticPr fontId="5" type="noConversion"/>
  </si>
  <si>
    <t>range_lookup:精确匹配或是大致匹配。true,大致匹配。false,精确匹配，忽略为精确匹配</t>
    <phoneticPr fontId="1" type="noConversion"/>
  </si>
  <si>
    <t>价格</t>
    <phoneticPr fontId="1" type="noConversion"/>
  </si>
  <si>
    <t>入库数量</t>
    <phoneticPr fontId="1" type="noConversion"/>
  </si>
  <si>
    <t>入库金额</t>
    <phoneticPr fontId="1" type="noConversion"/>
  </si>
  <si>
    <t>采购单价</t>
    <phoneticPr fontId="1" type="noConversion"/>
  </si>
  <si>
    <t>sumif函数</t>
    <phoneticPr fontId="1" type="noConversion"/>
  </si>
  <si>
    <r>
      <t>table_arrary:需要在其中搜索的表（或区域），可以是区域或区域名称的引用,</t>
    </r>
    <r>
      <rPr>
        <u/>
        <sz val="11"/>
        <color theme="1"/>
        <rFont val="宋体"/>
        <family val="3"/>
        <charset val="134"/>
        <scheme val="minor"/>
      </rPr>
      <t>要搜索值必须位于查找区域的首列。默认情况下表是升序排列。</t>
    </r>
    <phoneticPr fontId="1" type="noConversion"/>
  </si>
  <si>
    <t>大致匹配表必须升序排序</t>
    <phoneticPr fontId="1" type="noConversion"/>
  </si>
  <si>
    <t>0.5-1年</t>
    <phoneticPr fontId="1" type="noConversion"/>
  </si>
  <si>
    <t>工龄</t>
    <phoneticPr fontId="1" type="noConversion"/>
  </si>
  <si>
    <t>补贴</t>
    <phoneticPr fontId="1" type="noConversion"/>
  </si>
  <si>
    <t>1-1.5年</t>
    <phoneticPr fontId="1" type="noConversion"/>
  </si>
  <si>
    <t>1.5-2年</t>
    <phoneticPr fontId="1" type="noConversion"/>
  </si>
  <si>
    <t>2-2.5年</t>
    <phoneticPr fontId="1" type="noConversion"/>
  </si>
  <si>
    <t>2.5-3年</t>
    <phoneticPr fontId="1" type="noConversion"/>
  </si>
  <si>
    <t>3-4年</t>
    <phoneticPr fontId="1" type="noConversion"/>
  </si>
  <si>
    <t>4-5年</t>
    <phoneticPr fontId="1" type="noConversion"/>
  </si>
  <si>
    <t>5-6年</t>
    <phoneticPr fontId="1" type="noConversion"/>
  </si>
  <si>
    <t>6-7年</t>
    <phoneticPr fontId="1" type="noConversion"/>
  </si>
  <si>
    <t>7年以上</t>
    <phoneticPr fontId="1" type="noConversion"/>
  </si>
  <si>
    <t>张一波</t>
    <phoneticPr fontId="1" type="noConversion"/>
  </si>
  <si>
    <t>王素丽</t>
    <phoneticPr fontId="1" type="noConversion"/>
  </si>
  <si>
    <t>李玉秋</t>
    <phoneticPr fontId="1" type="noConversion"/>
  </si>
  <si>
    <t>赵阿妹</t>
    <phoneticPr fontId="1" type="noConversion"/>
  </si>
  <si>
    <t>钱有才</t>
    <phoneticPr fontId="1" type="noConversion"/>
  </si>
  <si>
    <t>孙彪</t>
    <phoneticPr fontId="1" type="noConversion"/>
  </si>
  <si>
    <t>李莉</t>
    <phoneticPr fontId="1" type="noConversion"/>
  </si>
  <si>
    <t>姓名</t>
    <phoneticPr fontId="1" type="noConversion"/>
  </si>
  <si>
    <t>工资总额</t>
    <phoneticPr fontId="1" type="noConversion"/>
  </si>
  <si>
    <t>工龄</t>
    <phoneticPr fontId="1" type="noConversion"/>
  </si>
  <si>
    <t>补贴比例</t>
    <phoneticPr fontId="1" type="noConversion"/>
  </si>
  <si>
    <t>王美美</t>
    <phoneticPr fontId="1" type="noConversion"/>
  </si>
  <si>
    <t>0.5年以内</t>
    <phoneticPr fontId="1" type="noConversion"/>
  </si>
  <si>
    <t>1.333先找1.333，没有再找比1.333小的0、0.5、1，最后最接近它的数字是1</t>
    <phoneticPr fontId="1" type="noConversion"/>
  </si>
  <si>
    <t>先找0.4，没有再找比0.4小的0，最后结果是0</t>
    <phoneticPr fontId="1" type="noConversion"/>
  </si>
  <si>
    <t>如果多个值满足条件，只返回第一个</t>
    <phoneticPr fontId="1" type="noConversion"/>
  </si>
  <si>
    <t>姓名</t>
  </si>
  <si>
    <t>王素丽</t>
  </si>
  <si>
    <t>李玉秋</t>
  </si>
  <si>
    <t>赵阿妹</t>
  </si>
  <si>
    <t>钱有才</t>
  </si>
  <si>
    <t>孙彪</t>
  </si>
  <si>
    <t>李莉</t>
  </si>
  <si>
    <t>王美丽</t>
    <phoneticPr fontId="1" type="noConversion"/>
  </si>
  <si>
    <t>李珊珊</t>
    <phoneticPr fontId="1" type="noConversion"/>
  </si>
  <si>
    <t>张洪波</t>
    <phoneticPr fontId="1" type="noConversion"/>
  </si>
  <si>
    <t>赵娣</t>
    <phoneticPr fontId="1" type="noConversion"/>
  </si>
  <si>
    <t>张*</t>
    <phoneticPr fontId="1" type="noConversion"/>
  </si>
  <si>
    <t>李*</t>
    <phoneticPr fontId="1" type="noConversion"/>
  </si>
  <si>
    <t>赵*</t>
    <phoneticPr fontId="1" type="noConversion"/>
  </si>
  <si>
    <t>王*</t>
    <phoneticPr fontId="1" type="noConversion"/>
  </si>
  <si>
    <t>姓氏</t>
    <phoneticPr fontId="1" type="noConversion"/>
  </si>
  <si>
    <t>张一山</t>
    <phoneticPr fontId="1" type="noConversion"/>
  </si>
  <si>
    <t>订单金额</t>
    <phoneticPr fontId="1" type="noConversion"/>
  </si>
  <si>
    <t>签订日期</t>
    <phoneticPr fontId="1" type="noConversion"/>
  </si>
  <si>
    <t>首单日期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</si>
</sst>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0_ "/>
    <numFmt numFmtId="177" formatCode="0.00_ ;[Red]\-0.00\ "/>
  </numFmts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u/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color indexed="12"/>
      <name val="宋体"/>
      <family val="3"/>
      <charset val="134"/>
    </font>
    <font>
      <sz val="12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49" fontId="4" fillId="0" borderId="1" xfId="1" applyNumberFormat="1" applyFont="1" applyFill="1" applyBorder="1" applyAlignment="1">
      <alignment horizontal="left" vertical="center" shrinkToFit="1"/>
    </xf>
    <xf numFmtId="176" fontId="4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left" shrinkToFit="1"/>
    </xf>
    <xf numFmtId="176" fontId="7" fillId="0" borderId="1" xfId="1" applyNumberFormat="1" applyFont="1" applyFill="1" applyBorder="1" applyAlignment="1">
      <alignment vertical="center" shrinkToFit="1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0" fillId="2" borderId="0" xfId="0" applyFill="1">
      <alignment vertical="center"/>
    </xf>
    <xf numFmtId="177" fontId="4" fillId="0" borderId="1" xfId="0" applyNumberFormat="1" applyFont="1" applyBorder="1" applyAlignment="1">
      <alignment horizontal="center" vertical="center" shrinkToFit="1"/>
    </xf>
    <xf numFmtId="14" fontId="0" fillId="0" borderId="1" xfId="0" applyNumberFormat="1" applyBorder="1">
      <alignment vertical="center"/>
    </xf>
    <xf numFmtId="14" fontId="0" fillId="0" borderId="0" xfId="0" applyNumberFormat="1" applyFill="1" applyBorder="1">
      <alignment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8"/>
  <sheetViews>
    <sheetView zoomScale="145" zoomScaleNormal="145" workbookViewId="0">
      <selection activeCell="E14" sqref="E14"/>
    </sheetView>
  </sheetViews>
  <sheetFormatPr defaultRowHeight="14.4" x14ac:dyDescent="0.25"/>
  <sheetData>
    <row r="2" spans="1:3" ht="13.5" x14ac:dyDescent="0.15">
      <c r="A2" s="1" t="s">
        <v>1</v>
      </c>
    </row>
    <row r="3" spans="1:3" x14ac:dyDescent="0.25">
      <c r="A3" t="s">
        <v>0</v>
      </c>
    </row>
    <row r="4" spans="1:3" x14ac:dyDescent="0.25">
      <c r="A4" t="s">
        <v>19</v>
      </c>
    </row>
    <row r="5" spans="1:3" x14ac:dyDescent="0.25">
      <c r="A5" s="8" t="s">
        <v>20</v>
      </c>
      <c r="B5" s="8"/>
      <c r="C5" s="8"/>
    </row>
    <row r="6" spans="1:3" x14ac:dyDescent="0.25">
      <c r="A6" t="s">
        <v>2</v>
      </c>
    </row>
    <row r="7" spans="1:3" x14ac:dyDescent="0.25">
      <c r="A7" t="s">
        <v>13</v>
      </c>
    </row>
    <row r="8" spans="1:3" x14ac:dyDescent="0.25">
      <c r="A8" t="s">
        <v>48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2"/>
  <sheetViews>
    <sheetView zoomScale="130" zoomScaleNormal="130" workbookViewId="0">
      <selection activeCell="B12" sqref="B12"/>
    </sheetView>
  </sheetViews>
  <sheetFormatPr defaultRowHeight="14.4" x14ac:dyDescent="0.25"/>
  <cols>
    <col min="4" max="5" width="4" customWidth="1"/>
    <col min="6" max="6" width="11.6640625" customWidth="1"/>
    <col min="7" max="7" width="11.77734375" customWidth="1"/>
    <col min="9" max="9" width="9.44140625" customWidth="1"/>
  </cols>
  <sheetData>
    <row r="1" spans="2:11" ht="31.2" x14ac:dyDescent="0.25">
      <c r="B1" s="2" t="s">
        <v>3</v>
      </c>
      <c r="C1" s="3" t="s">
        <v>17</v>
      </c>
      <c r="G1" s="6" t="s">
        <v>10</v>
      </c>
      <c r="H1" s="6" t="s">
        <v>15</v>
      </c>
      <c r="I1" s="6" t="s">
        <v>14</v>
      </c>
      <c r="J1" s="6" t="s">
        <v>16</v>
      </c>
      <c r="K1" s="7" t="s">
        <v>18</v>
      </c>
    </row>
    <row r="2" spans="2:11" ht="15" x14ac:dyDescent="0.15">
      <c r="B2" s="4" t="s">
        <v>8</v>
      </c>
      <c r="C2" s="5">
        <v>4</v>
      </c>
      <c r="G2" s="4" t="s">
        <v>8</v>
      </c>
      <c r="H2" s="6">
        <f ca="1">RANDBETWEEN(10,300)</f>
        <v>226</v>
      </c>
      <c r="I2" s="6">
        <f>VLOOKUP(G2,$B$2:$C$8,2,FALSE)</f>
        <v>4</v>
      </c>
      <c r="J2" s="6">
        <f ca="1">ROUND(H2*I2,2)</f>
        <v>904</v>
      </c>
      <c r="K2" s="6">
        <f>SUMIF($B$2:$B$8,G2,$C$2:$C$8)</f>
        <v>4</v>
      </c>
    </row>
    <row r="3" spans="2:11" ht="15" x14ac:dyDescent="0.15">
      <c r="B3" s="4" t="s">
        <v>12</v>
      </c>
      <c r="C3" s="5">
        <v>1.38</v>
      </c>
      <c r="G3" s="4" t="s">
        <v>5</v>
      </c>
      <c r="H3" s="6">
        <f t="shared" ref="H3:H22" ca="1" si="0">RANDBETWEEN(10,300)</f>
        <v>185</v>
      </c>
      <c r="I3" s="6">
        <f t="shared" ref="I3:I22" si="1">VLOOKUP(G3,$B$2:$C$8,2,FALSE)</f>
        <v>2.2799999999999998</v>
      </c>
      <c r="J3" s="6">
        <f t="shared" ref="J3:J22" ca="1" si="2">ROUND(H3*I3,2)</f>
        <v>421.8</v>
      </c>
      <c r="K3" s="6">
        <f t="shared" ref="K3:K22" si="3">SUMIF($B$2:$B$8,G3,$C$2:$C$8)</f>
        <v>2.2799999999999998</v>
      </c>
    </row>
    <row r="4" spans="2:11" ht="15" x14ac:dyDescent="0.15">
      <c r="B4" s="4" t="s">
        <v>4</v>
      </c>
      <c r="C4" s="5">
        <v>1.19</v>
      </c>
      <c r="G4" s="4" t="s">
        <v>7</v>
      </c>
      <c r="H4" s="6">
        <f t="shared" ca="1" si="0"/>
        <v>257</v>
      </c>
      <c r="I4" s="6">
        <f t="shared" si="1"/>
        <v>2.5200000000000005</v>
      </c>
      <c r="J4" s="6">
        <f t="shared" ca="1" si="2"/>
        <v>647.64</v>
      </c>
      <c r="K4" s="6">
        <f t="shared" si="3"/>
        <v>2.5200000000000005</v>
      </c>
    </row>
    <row r="5" spans="2:11" ht="15" x14ac:dyDescent="0.15">
      <c r="B5" s="4" t="s">
        <v>5</v>
      </c>
      <c r="C5" s="5">
        <v>2.2799999999999998</v>
      </c>
      <c r="G5" s="4" t="s">
        <v>12</v>
      </c>
      <c r="H5" s="6">
        <f t="shared" ca="1" si="0"/>
        <v>32</v>
      </c>
      <c r="I5" s="6">
        <f t="shared" si="1"/>
        <v>1.38</v>
      </c>
      <c r="J5" s="6">
        <f t="shared" ca="1" si="2"/>
        <v>44.16</v>
      </c>
      <c r="K5" s="6">
        <f t="shared" si="3"/>
        <v>1.38</v>
      </c>
    </row>
    <row r="6" spans="2:11" ht="15" x14ac:dyDescent="0.15">
      <c r="B6" s="4" t="s">
        <v>6</v>
      </c>
      <c r="C6" s="5">
        <v>1.86</v>
      </c>
      <c r="G6" s="4" t="s">
        <v>8</v>
      </c>
      <c r="H6" s="6">
        <f t="shared" ca="1" si="0"/>
        <v>115</v>
      </c>
      <c r="I6" s="6">
        <f t="shared" si="1"/>
        <v>4</v>
      </c>
      <c r="J6" s="6">
        <f t="shared" ca="1" si="2"/>
        <v>460</v>
      </c>
      <c r="K6" s="6">
        <f t="shared" si="3"/>
        <v>4</v>
      </c>
    </row>
    <row r="7" spans="2:11" ht="15" x14ac:dyDescent="0.15">
      <c r="B7" s="4" t="s">
        <v>9</v>
      </c>
      <c r="C7" s="5">
        <v>2.4500000000000002</v>
      </c>
      <c r="G7" s="4" t="s">
        <v>12</v>
      </c>
      <c r="H7" s="6">
        <f t="shared" ca="1" si="0"/>
        <v>47</v>
      </c>
      <c r="I7" s="6">
        <f t="shared" si="1"/>
        <v>1.38</v>
      </c>
      <c r="J7" s="6">
        <f t="shared" ca="1" si="2"/>
        <v>64.86</v>
      </c>
      <c r="K7" s="6">
        <f t="shared" si="3"/>
        <v>1.38</v>
      </c>
    </row>
    <row r="8" spans="2:11" ht="15" x14ac:dyDescent="0.15">
      <c r="B8" s="4" t="s">
        <v>7</v>
      </c>
      <c r="C8" s="5">
        <f>1.3+0.67+0.55</f>
        <v>2.5200000000000005</v>
      </c>
      <c r="G8" s="4" t="s">
        <v>4</v>
      </c>
      <c r="H8" s="6">
        <f t="shared" ca="1" si="0"/>
        <v>259</v>
      </c>
      <c r="I8" s="6">
        <f t="shared" si="1"/>
        <v>1.19</v>
      </c>
      <c r="J8" s="6">
        <f t="shared" ca="1" si="2"/>
        <v>308.20999999999998</v>
      </c>
      <c r="K8" s="6">
        <f t="shared" si="3"/>
        <v>1.19</v>
      </c>
    </row>
    <row r="9" spans="2:11" ht="14.25" x14ac:dyDescent="0.15">
      <c r="G9" s="4" t="s">
        <v>7</v>
      </c>
      <c r="H9" s="6">
        <f t="shared" ca="1" si="0"/>
        <v>49</v>
      </c>
      <c r="I9" s="6">
        <f t="shared" si="1"/>
        <v>2.5200000000000005</v>
      </c>
      <c r="J9" s="6">
        <f t="shared" ca="1" si="2"/>
        <v>123.48</v>
      </c>
      <c r="K9" s="6">
        <f t="shared" si="3"/>
        <v>2.5200000000000005</v>
      </c>
    </row>
    <row r="10" spans="2:11" ht="14.25" x14ac:dyDescent="0.15">
      <c r="G10" s="4" t="s">
        <v>6</v>
      </c>
      <c r="H10" s="6">
        <f t="shared" ca="1" si="0"/>
        <v>80</v>
      </c>
      <c r="I10" s="6">
        <f t="shared" si="1"/>
        <v>1.86</v>
      </c>
      <c r="J10" s="6">
        <f t="shared" ca="1" si="2"/>
        <v>148.80000000000001</v>
      </c>
      <c r="K10" s="6">
        <f t="shared" si="3"/>
        <v>1.86</v>
      </c>
    </row>
    <row r="11" spans="2:11" ht="14.25" x14ac:dyDescent="0.15">
      <c r="G11" s="4" t="s">
        <v>5</v>
      </c>
      <c r="H11" s="6">
        <f t="shared" ca="1" si="0"/>
        <v>236</v>
      </c>
      <c r="I11" s="6">
        <f t="shared" si="1"/>
        <v>2.2799999999999998</v>
      </c>
      <c r="J11" s="6">
        <f t="shared" ca="1" si="2"/>
        <v>538.08000000000004</v>
      </c>
      <c r="K11" s="6">
        <f t="shared" si="3"/>
        <v>2.2799999999999998</v>
      </c>
    </row>
    <row r="12" spans="2:11" ht="14.25" x14ac:dyDescent="0.15">
      <c r="G12" s="4" t="s">
        <v>9</v>
      </c>
      <c r="H12" s="6">
        <f t="shared" ca="1" si="0"/>
        <v>194</v>
      </c>
      <c r="I12" s="6">
        <f t="shared" si="1"/>
        <v>2.4500000000000002</v>
      </c>
      <c r="J12" s="6">
        <f t="shared" ca="1" si="2"/>
        <v>475.3</v>
      </c>
      <c r="K12" s="6">
        <f t="shared" si="3"/>
        <v>2.4500000000000002</v>
      </c>
    </row>
    <row r="13" spans="2:11" ht="14.25" x14ac:dyDescent="0.15">
      <c r="G13" s="4" t="s">
        <v>6</v>
      </c>
      <c r="H13" s="6">
        <f t="shared" ca="1" si="0"/>
        <v>274</v>
      </c>
      <c r="I13" s="6">
        <f t="shared" si="1"/>
        <v>1.86</v>
      </c>
      <c r="J13" s="6">
        <f t="shared" ca="1" si="2"/>
        <v>509.64</v>
      </c>
      <c r="K13" s="6">
        <f t="shared" si="3"/>
        <v>1.86</v>
      </c>
    </row>
    <row r="14" spans="2:11" ht="14.25" x14ac:dyDescent="0.15">
      <c r="G14" s="4" t="s">
        <v>4</v>
      </c>
      <c r="H14" s="6">
        <f t="shared" ca="1" si="0"/>
        <v>103</v>
      </c>
      <c r="I14" s="6">
        <f t="shared" si="1"/>
        <v>1.19</v>
      </c>
      <c r="J14" s="6">
        <f t="shared" ca="1" si="2"/>
        <v>122.57</v>
      </c>
      <c r="K14" s="6">
        <f t="shared" si="3"/>
        <v>1.19</v>
      </c>
    </row>
    <row r="15" spans="2:11" ht="14.25" x14ac:dyDescent="0.15">
      <c r="G15" s="4" t="s">
        <v>8</v>
      </c>
      <c r="H15" s="6">
        <f t="shared" ca="1" si="0"/>
        <v>71</v>
      </c>
      <c r="I15" s="6">
        <f t="shared" si="1"/>
        <v>4</v>
      </c>
      <c r="J15" s="6">
        <f t="shared" ca="1" si="2"/>
        <v>284</v>
      </c>
      <c r="K15" s="6">
        <f t="shared" si="3"/>
        <v>4</v>
      </c>
    </row>
    <row r="16" spans="2:11" ht="14.25" x14ac:dyDescent="0.15">
      <c r="G16" s="4" t="s">
        <v>6</v>
      </c>
      <c r="H16" s="6">
        <f t="shared" ca="1" si="0"/>
        <v>149</v>
      </c>
      <c r="I16" s="6">
        <f t="shared" si="1"/>
        <v>1.86</v>
      </c>
      <c r="J16" s="6">
        <f t="shared" ca="1" si="2"/>
        <v>277.14</v>
      </c>
      <c r="K16" s="6">
        <f t="shared" si="3"/>
        <v>1.86</v>
      </c>
    </row>
    <row r="17" spans="7:11" ht="14.25" x14ac:dyDescent="0.15">
      <c r="G17" s="4" t="s">
        <v>7</v>
      </c>
      <c r="H17" s="6">
        <f t="shared" ca="1" si="0"/>
        <v>279</v>
      </c>
      <c r="I17" s="6">
        <f t="shared" si="1"/>
        <v>2.5200000000000005</v>
      </c>
      <c r="J17" s="6">
        <f t="shared" ca="1" si="2"/>
        <v>703.08</v>
      </c>
      <c r="K17" s="6">
        <f t="shared" si="3"/>
        <v>2.5200000000000005</v>
      </c>
    </row>
    <row r="18" spans="7:11" ht="14.25" x14ac:dyDescent="0.15">
      <c r="G18" s="4" t="s">
        <v>5</v>
      </c>
      <c r="H18" s="6">
        <f t="shared" ca="1" si="0"/>
        <v>229</v>
      </c>
      <c r="I18" s="6">
        <f t="shared" si="1"/>
        <v>2.2799999999999998</v>
      </c>
      <c r="J18" s="6">
        <f t="shared" ca="1" si="2"/>
        <v>522.12</v>
      </c>
      <c r="K18" s="6">
        <f t="shared" si="3"/>
        <v>2.2799999999999998</v>
      </c>
    </row>
    <row r="19" spans="7:11" ht="14.25" x14ac:dyDescent="0.15">
      <c r="G19" s="4" t="s">
        <v>4</v>
      </c>
      <c r="H19" s="6">
        <f t="shared" ca="1" si="0"/>
        <v>265</v>
      </c>
      <c r="I19" s="6">
        <f t="shared" si="1"/>
        <v>1.19</v>
      </c>
      <c r="J19" s="6">
        <f t="shared" ca="1" si="2"/>
        <v>315.35000000000002</v>
      </c>
      <c r="K19" s="6">
        <f t="shared" si="3"/>
        <v>1.19</v>
      </c>
    </row>
    <row r="20" spans="7:11" ht="14.25" x14ac:dyDescent="0.15">
      <c r="G20" s="4" t="s">
        <v>12</v>
      </c>
      <c r="H20" s="6">
        <f t="shared" ca="1" si="0"/>
        <v>45</v>
      </c>
      <c r="I20" s="6">
        <f t="shared" si="1"/>
        <v>1.38</v>
      </c>
      <c r="J20" s="6">
        <f t="shared" ca="1" si="2"/>
        <v>62.1</v>
      </c>
      <c r="K20" s="6">
        <f t="shared" si="3"/>
        <v>1.38</v>
      </c>
    </row>
    <row r="21" spans="7:11" ht="14.25" x14ac:dyDescent="0.15">
      <c r="G21" s="4" t="s">
        <v>9</v>
      </c>
      <c r="H21" s="6">
        <f t="shared" ca="1" si="0"/>
        <v>138</v>
      </c>
      <c r="I21" s="6">
        <f t="shared" si="1"/>
        <v>2.4500000000000002</v>
      </c>
      <c r="J21" s="6">
        <f t="shared" ca="1" si="2"/>
        <v>338.1</v>
      </c>
      <c r="K21" s="6">
        <f t="shared" si="3"/>
        <v>2.4500000000000002</v>
      </c>
    </row>
    <row r="22" spans="7:11" ht="14.25" x14ac:dyDescent="0.15">
      <c r="G22" s="4" t="s">
        <v>9</v>
      </c>
      <c r="H22" s="6">
        <f t="shared" ca="1" si="0"/>
        <v>115</v>
      </c>
      <c r="I22" s="6">
        <f t="shared" si="1"/>
        <v>2.4500000000000002</v>
      </c>
      <c r="J22" s="6">
        <f t="shared" ca="1" si="2"/>
        <v>281.75</v>
      </c>
      <c r="K22" s="6">
        <f t="shared" si="3"/>
        <v>2.4500000000000002</v>
      </c>
    </row>
  </sheetData>
  <sortState ref="F2:J22">
    <sortCondition ref="F2"/>
  </sortState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zoomScale="145" zoomScaleNormal="145" workbookViewId="0">
      <selection activeCell="D11" sqref="D11"/>
    </sheetView>
  </sheetViews>
  <sheetFormatPr defaultRowHeight="14.4" x14ac:dyDescent="0.25"/>
  <sheetData>
    <row r="1" spans="1:11" x14ac:dyDescent="0.25">
      <c r="A1" s="6" t="s">
        <v>40</v>
      </c>
      <c r="B1" s="6" t="s">
        <v>42</v>
      </c>
      <c r="C1" s="6" t="s">
        <v>11</v>
      </c>
      <c r="D1" s="6" t="s">
        <v>43</v>
      </c>
      <c r="E1" s="7" t="s">
        <v>41</v>
      </c>
      <c r="G1" s="6" t="s">
        <v>22</v>
      </c>
      <c r="H1" s="6" t="s">
        <v>23</v>
      </c>
      <c r="J1" s="6" t="s">
        <v>22</v>
      </c>
      <c r="K1" s="6" t="s">
        <v>23</v>
      </c>
    </row>
    <row r="2" spans="1:11" x14ac:dyDescent="0.25">
      <c r="A2" s="6" t="s">
        <v>44</v>
      </c>
      <c r="B2" s="6">
        <v>0.4</v>
      </c>
      <c r="C2" s="6">
        <v>3287.96</v>
      </c>
      <c r="D2" s="6">
        <f>VLOOKUP(B2,$J$2:$K$12,2,TRUE)</f>
        <v>0</v>
      </c>
      <c r="E2" s="6">
        <f>ROUND(C2+C2*D2,2)</f>
        <v>3287.96</v>
      </c>
      <c r="G2" s="6" t="s">
        <v>45</v>
      </c>
      <c r="H2" s="6">
        <v>0</v>
      </c>
      <c r="J2" s="6">
        <v>0</v>
      </c>
      <c r="K2" s="6">
        <v>0</v>
      </c>
    </row>
    <row r="3" spans="1:11" ht="15.6" x14ac:dyDescent="0.25">
      <c r="A3" s="6" t="s">
        <v>33</v>
      </c>
      <c r="B3" s="6">
        <v>13.833333333333334</v>
      </c>
      <c r="C3" s="9">
        <v>5064.37</v>
      </c>
      <c r="D3" s="6">
        <f t="shared" ref="D3:D9" si="0">VLOOKUP(B3,$J$2:$K$12,2,TRUE)</f>
        <v>0.2</v>
      </c>
      <c r="E3" s="6">
        <f>ROUND(C3+C3*D3,2)</f>
        <v>6077.24</v>
      </c>
      <c r="G3" s="6" t="s">
        <v>21</v>
      </c>
      <c r="H3" s="6">
        <v>0.05</v>
      </c>
      <c r="J3" s="6">
        <v>0.5</v>
      </c>
      <c r="K3" s="6">
        <v>0.05</v>
      </c>
    </row>
    <row r="4" spans="1:11" ht="15.6" x14ac:dyDescent="0.25">
      <c r="A4" s="6" t="s">
        <v>34</v>
      </c>
      <c r="B4" s="6">
        <v>12.416666666666666</v>
      </c>
      <c r="C4" s="9">
        <v>4839.41</v>
      </c>
      <c r="D4" s="6">
        <f t="shared" si="0"/>
        <v>0.2</v>
      </c>
      <c r="E4" s="6">
        <f t="shared" ref="E4:E9" si="1">ROUND(C4+C4*D4,2)</f>
        <v>5807.29</v>
      </c>
      <c r="G4" s="6" t="s">
        <v>24</v>
      </c>
      <c r="H4" s="6">
        <v>7.0000000000000007E-2</v>
      </c>
      <c r="J4" s="6">
        <v>1</v>
      </c>
      <c r="K4" s="6">
        <v>7.0000000000000007E-2</v>
      </c>
    </row>
    <row r="5" spans="1:11" ht="15.6" x14ac:dyDescent="0.25">
      <c r="A5" s="6" t="s">
        <v>35</v>
      </c>
      <c r="B5" s="6">
        <v>11.666666666666666</v>
      </c>
      <c r="C5" s="9">
        <v>5242.1400000000003</v>
      </c>
      <c r="D5" s="6">
        <f t="shared" si="0"/>
        <v>0.2</v>
      </c>
      <c r="E5" s="6">
        <f t="shared" si="1"/>
        <v>6290.57</v>
      </c>
      <c r="G5" s="6" t="s">
        <v>25</v>
      </c>
      <c r="H5" s="6">
        <v>0.09</v>
      </c>
      <c r="J5" s="6">
        <v>1.5</v>
      </c>
      <c r="K5" s="6">
        <v>0.09</v>
      </c>
    </row>
    <row r="6" spans="1:11" ht="15.6" x14ac:dyDescent="0.25">
      <c r="A6" s="6" t="s">
        <v>36</v>
      </c>
      <c r="B6" s="6">
        <v>3.3333333333333335</v>
      </c>
      <c r="C6" s="9">
        <v>4714.6499999999996</v>
      </c>
      <c r="D6" s="6">
        <f t="shared" si="0"/>
        <v>0.12</v>
      </c>
      <c r="E6" s="6">
        <f t="shared" si="1"/>
        <v>5280.41</v>
      </c>
      <c r="G6" s="6" t="s">
        <v>26</v>
      </c>
      <c r="H6" s="6">
        <v>0.1</v>
      </c>
      <c r="J6" s="6">
        <v>2</v>
      </c>
      <c r="K6" s="6">
        <v>0.1</v>
      </c>
    </row>
    <row r="7" spans="1:11" ht="15.6" x14ac:dyDescent="0.25">
      <c r="A7" s="6" t="s">
        <v>37</v>
      </c>
      <c r="B7" s="6">
        <v>3.3333333333333335</v>
      </c>
      <c r="C7" s="9">
        <v>4729.34</v>
      </c>
      <c r="D7" s="6">
        <f t="shared" si="0"/>
        <v>0.12</v>
      </c>
      <c r="E7" s="6">
        <f t="shared" si="1"/>
        <v>5296.86</v>
      </c>
      <c r="G7" s="6" t="s">
        <v>27</v>
      </c>
      <c r="H7" s="6">
        <v>0.11</v>
      </c>
      <c r="J7" s="6">
        <v>2.5</v>
      </c>
      <c r="K7" s="6">
        <v>0.11</v>
      </c>
    </row>
    <row r="8" spans="1:11" ht="15.6" x14ac:dyDescent="0.25">
      <c r="A8" s="6" t="s">
        <v>38</v>
      </c>
      <c r="B8" s="6">
        <v>2.5833333333333335</v>
      </c>
      <c r="C8" s="9">
        <v>2427.83</v>
      </c>
      <c r="D8" s="6">
        <f t="shared" si="0"/>
        <v>0.11</v>
      </c>
      <c r="E8" s="6">
        <f t="shared" si="1"/>
        <v>2694.89</v>
      </c>
      <c r="G8" s="6" t="s">
        <v>28</v>
      </c>
      <c r="H8" s="6">
        <v>0.12</v>
      </c>
      <c r="J8" s="6">
        <v>3</v>
      </c>
      <c r="K8" s="6">
        <v>0.12</v>
      </c>
    </row>
    <row r="9" spans="1:11" ht="15.6" x14ac:dyDescent="0.25">
      <c r="A9" s="6" t="s">
        <v>39</v>
      </c>
      <c r="B9" s="6">
        <v>1.3333333333333333</v>
      </c>
      <c r="C9" s="9">
        <v>3267.78</v>
      </c>
      <c r="D9" s="6">
        <f t="shared" si="0"/>
        <v>7.0000000000000007E-2</v>
      </c>
      <c r="E9" s="6">
        <f t="shared" si="1"/>
        <v>3496.52</v>
      </c>
      <c r="G9" s="6" t="s">
        <v>29</v>
      </c>
      <c r="H9" s="6">
        <v>0.14000000000000001</v>
      </c>
      <c r="J9" s="6">
        <v>4</v>
      </c>
      <c r="K9" s="6">
        <v>0.14000000000000001</v>
      </c>
    </row>
    <row r="10" spans="1:11" x14ac:dyDescent="0.25">
      <c r="G10" s="6" t="s">
        <v>30</v>
      </c>
      <c r="H10" s="6">
        <v>0.16</v>
      </c>
      <c r="J10" s="6">
        <v>5</v>
      </c>
      <c r="K10" s="6">
        <v>0.16</v>
      </c>
    </row>
    <row r="11" spans="1:11" x14ac:dyDescent="0.25">
      <c r="G11" s="6" t="s">
        <v>31</v>
      </c>
      <c r="H11" s="6">
        <v>0.18</v>
      </c>
      <c r="J11" s="6">
        <v>6</v>
      </c>
      <c r="K11" s="6">
        <v>0.18</v>
      </c>
    </row>
    <row r="12" spans="1:11" x14ac:dyDescent="0.25">
      <c r="G12" s="6" t="s">
        <v>32</v>
      </c>
      <c r="H12" s="6">
        <v>0.2</v>
      </c>
      <c r="J12" s="6">
        <v>7</v>
      </c>
      <c r="K12" s="6">
        <v>0.2</v>
      </c>
    </row>
    <row r="15" spans="1:11" x14ac:dyDescent="0.25">
      <c r="A15" t="s">
        <v>47</v>
      </c>
    </row>
    <row r="16" spans="1:11" x14ac:dyDescent="0.25">
      <c r="A16" t="s">
        <v>46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zoomScale="145" zoomScaleNormal="145" workbookViewId="0">
      <selection activeCell="E12" sqref="E12"/>
    </sheetView>
  </sheetViews>
  <sheetFormatPr defaultRowHeight="14.4" x14ac:dyDescent="0.25"/>
  <cols>
    <col min="2" max="2" width="10.88671875" bestFit="1" customWidth="1"/>
    <col min="7" max="7" width="10.88671875" bestFit="1" customWidth="1"/>
  </cols>
  <sheetData>
    <row r="1" spans="1:7" x14ac:dyDescent="0.25">
      <c r="A1" s="6" t="s">
        <v>49</v>
      </c>
      <c r="B1" s="6" t="s">
        <v>67</v>
      </c>
      <c r="C1" s="6" t="s">
        <v>66</v>
      </c>
      <c r="F1" s="6" t="s">
        <v>64</v>
      </c>
      <c r="G1" s="6" t="s">
        <v>68</v>
      </c>
    </row>
    <row r="2" spans="1:7" x14ac:dyDescent="0.25">
      <c r="A2" s="6" t="s">
        <v>55</v>
      </c>
      <c r="B2" s="10">
        <v>44201</v>
      </c>
      <c r="C2" s="6">
        <f t="shared" ref="C2:C12" ca="1" si="0">RANDBETWEEN(100,1000)</f>
        <v>368</v>
      </c>
      <c r="F2" s="6" t="s">
        <v>60</v>
      </c>
      <c r="G2" s="10">
        <f>VLOOKUP(F2,$A$2:$B$12,2,FALSE)</f>
        <v>44428</v>
      </c>
    </row>
    <row r="3" spans="1:7" x14ac:dyDescent="0.25">
      <c r="A3" s="6" t="s">
        <v>59</v>
      </c>
      <c r="B3" s="10">
        <v>44219</v>
      </c>
      <c r="C3" s="6">
        <f t="shared" ca="1" si="0"/>
        <v>680</v>
      </c>
      <c r="F3" s="6" t="s">
        <v>61</v>
      </c>
      <c r="G3" s="10">
        <f t="shared" ref="G3:G5" si="1">VLOOKUP(F3,$A$2:$B$12,2,FALSE)</f>
        <v>44201</v>
      </c>
    </row>
    <row r="4" spans="1:7" x14ac:dyDescent="0.25">
      <c r="A4" s="6" t="s">
        <v>53</v>
      </c>
      <c r="B4" s="10">
        <v>44237</v>
      </c>
      <c r="C4" s="6">
        <f t="shared" ca="1" si="0"/>
        <v>587</v>
      </c>
      <c r="F4" s="6" t="s">
        <v>62</v>
      </c>
      <c r="G4" s="10">
        <f t="shared" si="1"/>
        <v>44219</v>
      </c>
    </row>
    <row r="5" spans="1:7" x14ac:dyDescent="0.25">
      <c r="A5" s="6" t="s">
        <v>54</v>
      </c>
      <c r="B5" s="10">
        <v>44251</v>
      </c>
      <c r="C5" s="6">
        <f t="shared" ca="1" si="0"/>
        <v>694</v>
      </c>
      <c r="F5" s="6" t="s">
        <v>63</v>
      </c>
      <c r="G5" s="10">
        <f t="shared" si="1"/>
        <v>44304</v>
      </c>
    </row>
    <row r="6" spans="1:7" x14ac:dyDescent="0.25">
      <c r="A6" s="6" t="s">
        <v>57</v>
      </c>
      <c r="B6" s="10">
        <v>44294</v>
      </c>
      <c r="C6" s="6">
        <f t="shared" ca="1" si="0"/>
        <v>582</v>
      </c>
    </row>
    <row r="7" spans="1:7" x14ac:dyDescent="0.25">
      <c r="A7" s="6" t="s">
        <v>56</v>
      </c>
      <c r="B7" s="10">
        <v>44304</v>
      </c>
      <c r="C7" s="6">
        <f t="shared" ca="1" si="0"/>
        <v>703</v>
      </c>
      <c r="G7" s="11">
        <f>VLOOKUP("???",A2:B12,2,FALSE)</f>
        <v>44237</v>
      </c>
    </row>
    <row r="8" spans="1:7" x14ac:dyDescent="0.25">
      <c r="A8" s="6" t="s">
        <v>51</v>
      </c>
      <c r="B8" s="10">
        <v>44385</v>
      </c>
      <c r="C8" s="6">
        <f t="shared" ca="1" si="0"/>
        <v>151</v>
      </c>
    </row>
    <row r="9" spans="1:7" x14ac:dyDescent="0.25">
      <c r="A9" s="6" t="s">
        <v>50</v>
      </c>
      <c r="B9" s="10">
        <v>44428</v>
      </c>
      <c r="C9" s="6">
        <f t="shared" ca="1" si="0"/>
        <v>815</v>
      </c>
    </row>
    <row r="10" spans="1:7" x14ac:dyDescent="0.25">
      <c r="A10" s="6" t="s">
        <v>58</v>
      </c>
      <c r="B10" s="10">
        <v>44428</v>
      </c>
      <c r="C10" s="6">
        <f t="shared" ca="1" si="0"/>
        <v>249</v>
      </c>
    </row>
    <row r="11" spans="1:7" x14ac:dyDescent="0.25">
      <c r="A11" s="6" t="s">
        <v>52</v>
      </c>
      <c r="B11" s="10">
        <v>44442</v>
      </c>
      <c r="C11" s="6">
        <f t="shared" ca="1" si="0"/>
        <v>507</v>
      </c>
    </row>
    <row r="12" spans="1:7" x14ac:dyDescent="0.25">
      <c r="A12" s="6" t="s">
        <v>65</v>
      </c>
      <c r="B12" s="10">
        <v>44444</v>
      </c>
      <c r="C12" s="6">
        <f t="shared" ca="1" si="0"/>
        <v>108</v>
      </c>
    </row>
  </sheetData>
  <sortState ref="A2:C12">
    <sortCondition ref="B2"/>
  </sortState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vlookup</vt:lpstr>
      <vt:lpstr>示例1</vt:lpstr>
      <vt:lpstr>示例2</vt:lpstr>
      <vt:lpstr>示例3</vt:lpstr>
      <vt:lpstr>Sheet1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李艳凤</dc:creator>
  <cp:lastModifiedBy>Windows 用户</cp:lastModifiedBy>
  <dcterms:created xsi:type="dcterms:W3CDTF">2021-09-07T06:00:36Z</dcterms:created>
  <dcterms:modified xsi:type="dcterms:W3CDTF">2021-09-07T15:36:23Z</dcterms:modified>
</cp:coreProperties>
</file>