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228" windowHeight="7416"/>
  </bookViews>
  <sheets>
    <sheet name="int、trunc函数 " sheetId="4" r:id="rId1"/>
    <sheet name="int示例" sheetId="5" r:id="rId2"/>
    <sheet name="trunc示例" sheetId="6" r:id="rId3"/>
    <sheet name="mod函数" sheetId="1" r:id="rId4"/>
  </sheets>
  <definedNames>
    <definedName name="_xlnm._FilterDatabase" localSheetId="1" hidden="1">int示例!$B$7:$H$38</definedName>
  </definedNames>
  <calcPr calcId="144525"/>
</workbook>
</file>

<file path=xl/calcChain.xml><?xml version="1.0" encoding="utf-8"?>
<calcChain xmlns="http://schemas.openxmlformats.org/spreadsheetml/2006/main">
  <c r="B16" i="4" l="1"/>
  <c r="H14" i="4"/>
  <c r="H15" i="4"/>
  <c r="H13" i="4"/>
  <c r="F3" i="1"/>
  <c r="F4" i="1"/>
  <c r="F5" i="1"/>
  <c r="F6" i="1"/>
  <c r="F7" i="1"/>
  <c r="F2" i="1"/>
  <c r="D11" i="1"/>
  <c r="C8" i="1"/>
  <c r="C9" i="1"/>
  <c r="C10" i="1"/>
  <c r="C11" i="1"/>
  <c r="C7" i="1"/>
  <c r="F3" i="6" a="1"/>
  <c r="F3" i="6"/>
  <c r="D3" i="6"/>
  <c r="D4" i="6"/>
  <c r="D5" i="6"/>
  <c r="D6" i="6"/>
  <c r="D7" i="6"/>
  <c r="D2" i="6"/>
  <c r="L10" i="5" a="1"/>
  <c r="L10" i="5" s="1"/>
  <c r="L11" i="5" a="1"/>
  <c r="L11" i="5"/>
  <c r="L12" i="5" a="1"/>
  <c r="L12" i="5" s="1"/>
  <c r="L9" i="5" a="1"/>
  <c r="L9" i="5" s="1"/>
  <c r="K10" i="5" a="1"/>
  <c r="K10" i="5"/>
  <c r="K11" i="5" a="1"/>
  <c r="K11" i="5"/>
  <c r="K12" i="5" a="1"/>
  <c r="K12" i="5" s="1"/>
  <c r="K9" i="5" a="1"/>
  <c r="K9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8" i="5"/>
  <c r="D14" i="4"/>
  <c r="D15" i="4"/>
  <c r="D13" i="4"/>
  <c r="C14" i="4"/>
  <c r="C15" i="4"/>
  <c r="C13" i="4"/>
  <c r="E6" i="4"/>
  <c r="E7" i="4"/>
  <c r="E5" i="4"/>
  <c r="D6" i="4"/>
  <c r="D7" i="4"/>
  <c r="D5" i="4"/>
  <c r="I11" i="1" l="1"/>
  <c r="E3" i="6" l="1" a="1"/>
  <c r="E3" i="6" s="1"/>
  <c r="C3" i="6"/>
  <c r="C4" i="6"/>
  <c r="C5" i="6"/>
  <c r="C6" i="6"/>
  <c r="C7" i="6"/>
  <c r="C2" i="6"/>
  <c r="G13" i="4"/>
  <c r="G14" i="4"/>
  <c r="G15" i="4"/>
  <c r="F15" i="4"/>
  <c r="C7" i="4"/>
  <c r="C6" i="4"/>
  <c r="C5" i="4"/>
  <c r="C38" i="5" l="1"/>
  <c r="C37" i="5"/>
  <c r="C36" i="5"/>
  <c r="C35" i="5"/>
  <c r="C34" i="5"/>
  <c r="C33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L6" i="5" a="1"/>
  <c r="L6" i="5" s="1"/>
  <c r="K6" i="5" a="1"/>
  <c r="K6" i="5" s="1"/>
  <c r="L5" i="5" a="1"/>
  <c r="L5" i="5" s="1"/>
  <c r="K5" i="5" a="1"/>
  <c r="K5" i="5" s="1"/>
  <c r="L4" i="5" a="1"/>
  <c r="L4" i="5" s="1"/>
  <c r="K4" i="5" a="1"/>
  <c r="K4" i="5" s="1"/>
  <c r="L3" i="5" a="1"/>
  <c r="L3" i="5" s="1"/>
  <c r="K3" i="5" a="1"/>
  <c r="K3" i="5" s="1"/>
  <c r="E15" i="4"/>
  <c r="B15" i="4"/>
  <c r="F14" i="4"/>
  <c r="E14" i="4"/>
  <c r="B14" i="4"/>
  <c r="F13" i="4"/>
  <c r="E13" i="4"/>
  <c r="B13" i="4"/>
  <c r="I7" i="1" l="1"/>
  <c r="I9" i="1"/>
  <c r="I10" i="1"/>
  <c r="I8" i="1"/>
</calcChain>
</file>

<file path=xl/sharedStrings.xml><?xml version="1.0" encoding="utf-8"?>
<sst xmlns="http://schemas.openxmlformats.org/spreadsheetml/2006/main" count="154" uniqueCount="112">
  <si>
    <t>mod(number,divisor)</t>
    <phoneticPr fontId="1" type="noConversion"/>
  </si>
  <si>
    <t>返回两数相除的余数</t>
    <phoneticPr fontId="1" type="noConversion"/>
  </si>
  <si>
    <t>number:被除数</t>
    <phoneticPr fontId="1" type="noConversion"/>
  </si>
  <si>
    <t>divisor:除数</t>
    <phoneticPr fontId="1" type="noConversion"/>
  </si>
  <si>
    <t>余数</t>
    <phoneticPr fontId="1" type="noConversion"/>
  </si>
  <si>
    <t>被除数</t>
    <phoneticPr fontId="1" type="noConversion"/>
  </si>
  <si>
    <t>除数</t>
    <phoneticPr fontId="1" type="noConversion"/>
  </si>
  <si>
    <t>商为（2+1）*2=6,6-5=1,取除数符号负，结果为-1</t>
    <phoneticPr fontId="1" type="noConversion"/>
  </si>
  <si>
    <t>商为（1+1）*3=6,6-5=1,取除数符号负，结果为-1</t>
    <phoneticPr fontId="1" type="noConversion"/>
  </si>
  <si>
    <t>两个负整数与两个正整数的算法一样</t>
    <phoneticPr fontId="1" type="noConversion"/>
  </si>
  <si>
    <t>商（1+1）*3-5=1，取除数符号+1</t>
    <phoneticPr fontId="1" type="noConversion"/>
  </si>
  <si>
    <t>正负号与除数相同，符号相同求余</t>
    <phoneticPr fontId="1" type="noConversion"/>
  </si>
  <si>
    <r>
      <rPr>
        <sz val="12"/>
        <color rgb="FF333333"/>
        <rFont val="宋体"/>
        <family val="3"/>
        <charset val="134"/>
      </rPr>
      <t>参数</t>
    </r>
    <r>
      <rPr>
        <sz val="12"/>
        <color rgb="FF333333"/>
        <rFont val="Arial"/>
        <family val="2"/>
      </rPr>
      <t xml:space="preserve">1 - </t>
    </r>
    <r>
      <rPr>
        <sz val="12"/>
        <color rgb="FF333333"/>
        <rFont val="宋体"/>
        <family val="3"/>
        <charset val="134"/>
      </rPr>
      <t>参数</t>
    </r>
    <r>
      <rPr>
        <sz val="12"/>
        <color rgb="FF333333"/>
        <rFont val="Arial"/>
        <family val="2"/>
      </rPr>
      <t xml:space="preserve">2 *INT( </t>
    </r>
    <r>
      <rPr>
        <sz val="12"/>
        <color rgb="FF333333"/>
        <rFont val="宋体"/>
        <family val="3"/>
        <charset val="134"/>
      </rPr>
      <t>参数</t>
    </r>
    <r>
      <rPr>
        <sz val="12"/>
        <color rgb="FF333333"/>
        <rFont val="Arial"/>
        <family val="2"/>
      </rPr>
      <t>1 /</t>
    </r>
    <r>
      <rPr>
        <sz val="12"/>
        <color rgb="FF333333"/>
        <rFont val="宋体"/>
        <family val="3"/>
        <charset val="134"/>
      </rPr>
      <t>参数</t>
    </r>
    <r>
      <rPr>
        <sz val="12"/>
        <color rgb="FF333333"/>
        <rFont val="Arial"/>
        <family val="2"/>
      </rPr>
      <t>2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Arial"/>
        <family val="2"/>
      </rPr>
      <t/>
    </r>
    <phoneticPr fontId="1" type="noConversion"/>
  </si>
  <si>
    <t>int</t>
    <phoneticPr fontId="1" type="noConversion"/>
  </si>
  <si>
    <t>数值1</t>
    <phoneticPr fontId="1" type="noConversion"/>
  </si>
  <si>
    <t>数值2</t>
    <phoneticPr fontId="1" type="noConversion"/>
  </si>
  <si>
    <t>int(取整函数)</t>
    <phoneticPr fontId="1" type="noConversion"/>
  </si>
  <si>
    <t>number:要取整的实数</t>
    <phoneticPr fontId="1" type="noConversion"/>
  </si>
  <si>
    <t>trunc(number,num_digits)</t>
    <phoneticPr fontId="1" type="noConversion"/>
  </si>
  <si>
    <t>num_digits:用于指定截尾精度的数字。如果忽略。为0</t>
    <phoneticPr fontId="1" type="noConversion"/>
  </si>
  <si>
    <t>数值</t>
    <phoneticPr fontId="1" type="noConversion"/>
  </si>
  <si>
    <t>int</t>
    <phoneticPr fontId="1" type="noConversion"/>
  </si>
  <si>
    <t>TRUNC-精度忽略</t>
    <phoneticPr fontId="1" type="noConversion"/>
  </si>
  <si>
    <t>TRUNC-精度为1</t>
    <phoneticPr fontId="1" type="noConversion"/>
  </si>
  <si>
    <t>TRUNC-精度为2</t>
  </si>
  <si>
    <t>求2020年每季度入库数量及金额？</t>
    <phoneticPr fontId="1" type="noConversion"/>
  </si>
  <si>
    <t>季度</t>
    <phoneticPr fontId="1" type="noConversion"/>
  </si>
  <si>
    <t>入库数量</t>
    <phoneticPr fontId="1" type="noConversion"/>
  </si>
  <si>
    <t>入库金额</t>
    <phoneticPr fontId="1" type="noConversion"/>
  </si>
  <si>
    <t>第一季度</t>
    <phoneticPr fontId="1" type="noConversion"/>
  </si>
  <si>
    <t>第二季度</t>
    <phoneticPr fontId="1" type="noConversion"/>
  </si>
  <si>
    <t>第三季度</t>
    <phoneticPr fontId="1" type="noConversion"/>
  </si>
  <si>
    <t>第四季度</t>
    <phoneticPr fontId="1" type="noConversion"/>
  </si>
  <si>
    <t>货物名称</t>
    <phoneticPr fontId="8" type="noConversion"/>
  </si>
  <si>
    <t>日期</t>
    <phoneticPr fontId="8" type="noConversion"/>
  </si>
  <si>
    <t>规格</t>
    <phoneticPr fontId="8" type="noConversion"/>
  </si>
  <si>
    <t>单位</t>
    <phoneticPr fontId="8" type="noConversion"/>
  </si>
  <si>
    <t>数量</t>
    <phoneticPr fontId="8" type="noConversion"/>
  </si>
  <si>
    <t>单价</t>
    <phoneticPr fontId="8" type="noConversion"/>
  </si>
  <si>
    <t>金额</t>
    <phoneticPr fontId="8" type="noConversion"/>
  </si>
  <si>
    <t>胶水</t>
  </si>
  <si>
    <t>502</t>
  </si>
  <si>
    <t>盒</t>
  </si>
  <si>
    <t>二脚活动插头</t>
  </si>
  <si>
    <t>10A  250V</t>
  </si>
  <si>
    <t>只</t>
  </si>
  <si>
    <t>扎带</t>
  </si>
  <si>
    <t>200mm</t>
  </si>
  <si>
    <t>接近开关</t>
  </si>
  <si>
    <t>PR12</t>
  </si>
  <si>
    <t>电容</t>
  </si>
  <si>
    <t>2.5uF</t>
  </si>
  <si>
    <t>4uF</t>
  </si>
  <si>
    <t>6uF</t>
  </si>
  <si>
    <t>双联气缸</t>
  </si>
  <si>
    <t>20*200</t>
  </si>
  <si>
    <t>层叠电池</t>
  </si>
  <si>
    <t>9V</t>
  </si>
  <si>
    <t>行程开关</t>
  </si>
  <si>
    <t>ME-8108</t>
  </si>
  <si>
    <t>除锈剂</t>
    <phoneticPr fontId="8" type="noConversion"/>
  </si>
  <si>
    <r>
      <t>W</t>
    </r>
    <r>
      <rPr>
        <sz val="12"/>
        <rFont val="宋体"/>
        <family val="3"/>
        <charset val="134"/>
      </rPr>
      <t>D-30</t>
    </r>
    <phoneticPr fontId="8" type="noConversion"/>
  </si>
  <si>
    <t>瓶</t>
  </si>
  <si>
    <t>电机塑料风叶</t>
    <phoneticPr fontId="8" type="noConversion"/>
  </si>
  <si>
    <r>
      <t>D</t>
    </r>
    <r>
      <rPr>
        <sz val="12"/>
        <rFont val="宋体"/>
        <family val="3"/>
        <charset val="134"/>
      </rPr>
      <t>N17W125</t>
    </r>
    <phoneticPr fontId="8" type="noConversion"/>
  </si>
  <si>
    <t>个</t>
    <phoneticPr fontId="8" type="noConversion"/>
  </si>
  <si>
    <r>
      <t>Y</t>
    </r>
    <r>
      <rPr>
        <sz val="12"/>
        <rFont val="宋体"/>
        <family val="3"/>
        <charset val="134"/>
      </rPr>
      <t>112-4 28MM</t>
    </r>
    <phoneticPr fontId="8" type="noConversion"/>
  </si>
  <si>
    <t>塑封机出料输送皮带</t>
    <phoneticPr fontId="8" type="noConversion"/>
  </si>
  <si>
    <r>
      <t>B</t>
    </r>
    <r>
      <rPr>
        <sz val="12"/>
        <rFont val="宋体"/>
        <family val="3"/>
        <charset val="134"/>
      </rPr>
      <t>TA-450A</t>
    </r>
    <phoneticPr fontId="8" type="noConversion"/>
  </si>
  <si>
    <t>条</t>
    <phoneticPr fontId="8" type="noConversion"/>
  </si>
  <si>
    <r>
      <t>L</t>
    </r>
    <r>
      <rPr>
        <sz val="12"/>
        <rFont val="宋体"/>
        <family val="3"/>
        <charset val="134"/>
      </rPr>
      <t>ED灯管</t>
    </r>
    <phoneticPr fontId="8" type="noConversion"/>
  </si>
  <si>
    <r>
      <t>1</t>
    </r>
    <r>
      <rPr>
        <sz val="12"/>
        <rFont val="宋体"/>
        <family val="3"/>
        <charset val="134"/>
      </rPr>
      <t>6W</t>
    </r>
    <phoneticPr fontId="8" type="noConversion"/>
  </si>
  <si>
    <t>只</t>
    <phoneticPr fontId="8" type="noConversion"/>
  </si>
  <si>
    <t>节能灯</t>
    <phoneticPr fontId="8" type="noConversion"/>
  </si>
  <si>
    <t>150w</t>
    <phoneticPr fontId="8" type="noConversion"/>
  </si>
  <si>
    <r>
      <t>L</t>
    </r>
    <r>
      <rPr>
        <sz val="12"/>
        <rFont val="宋体"/>
        <family val="3"/>
        <charset val="134"/>
      </rPr>
      <t>XW5-11G2</t>
    </r>
    <phoneticPr fontId="8" type="noConversion"/>
  </si>
  <si>
    <t>环形带</t>
    <phoneticPr fontId="8" type="noConversion"/>
  </si>
  <si>
    <t>变压器</t>
    <phoneticPr fontId="8" type="noConversion"/>
  </si>
  <si>
    <r>
      <t>7</t>
    </r>
    <r>
      <rPr>
        <sz val="12"/>
        <rFont val="宋体"/>
        <family val="3"/>
        <charset val="134"/>
      </rPr>
      <t>00W</t>
    </r>
    <phoneticPr fontId="8" type="noConversion"/>
  </si>
  <si>
    <t>齿形带</t>
    <phoneticPr fontId="8" type="noConversion"/>
  </si>
  <si>
    <t>电源线</t>
    <phoneticPr fontId="8" type="noConversion"/>
  </si>
  <si>
    <r>
      <t>1</t>
    </r>
    <r>
      <rPr>
        <sz val="12"/>
        <rFont val="宋体"/>
        <family val="3"/>
        <charset val="134"/>
      </rPr>
      <t>.5米</t>
    </r>
    <phoneticPr fontId="8" type="noConversion"/>
  </si>
  <si>
    <t>20w</t>
    <phoneticPr fontId="8" type="noConversion"/>
  </si>
  <si>
    <r>
      <t>125</t>
    </r>
    <r>
      <rPr>
        <sz val="12"/>
        <rFont val="宋体"/>
        <family val="3"/>
        <charset val="134"/>
      </rPr>
      <t>w</t>
    </r>
    <phoneticPr fontId="8" type="noConversion"/>
  </si>
  <si>
    <r>
      <t>1</t>
    </r>
    <r>
      <rPr>
        <sz val="12"/>
        <rFont val="宋体"/>
        <family val="3"/>
        <charset val="134"/>
      </rPr>
      <t>50W</t>
    </r>
    <phoneticPr fontId="8" type="noConversion"/>
  </si>
  <si>
    <t>中策绝缘护套线</t>
    <phoneticPr fontId="8" type="noConversion"/>
  </si>
  <si>
    <r>
      <t>2</t>
    </r>
    <r>
      <rPr>
        <sz val="12"/>
        <rFont val="宋体"/>
        <family val="3"/>
        <charset val="134"/>
      </rPr>
      <t>*1mm</t>
    </r>
    <r>
      <rPr>
        <vertAlign val="superscript"/>
        <sz val="12"/>
        <rFont val="宋体"/>
        <family val="3"/>
        <charset val="134"/>
      </rPr>
      <t>2</t>
    </r>
    <phoneticPr fontId="8" type="noConversion"/>
  </si>
  <si>
    <t>卷</t>
    <phoneticPr fontId="8" type="noConversion"/>
  </si>
  <si>
    <t>中策护套线</t>
    <phoneticPr fontId="8" type="noConversion"/>
  </si>
  <si>
    <r>
      <t>2</t>
    </r>
    <r>
      <rPr>
        <sz val="12"/>
        <rFont val="宋体"/>
        <family val="3"/>
        <charset val="134"/>
      </rPr>
      <t>*1.5M2</t>
    </r>
    <phoneticPr fontId="8" type="noConversion"/>
  </si>
  <si>
    <t>护套线</t>
  </si>
  <si>
    <t>2*1平方</t>
  </si>
  <si>
    <t>护套线</t>
    <phoneticPr fontId="8" type="noConversion"/>
  </si>
  <si>
    <r>
      <t>6</t>
    </r>
    <r>
      <rPr>
        <sz val="12"/>
        <rFont val="宋体"/>
        <family val="3"/>
        <charset val="134"/>
      </rPr>
      <t>MM2</t>
    </r>
    <phoneticPr fontId="8" type="noConversion"/>
  </si>
  <si>
    <t>4MM2</t>
    <phoneticPr fontId="8" type="noConversion"/>
  </si>
  <si>
    <r>
      <t>2</t>
    </r>
    <r>
      <rPr>
        <sz val="12"/>
        <rFont val="宋体"/>
        <family val="3"/>
        <charset val="134"/>
      </rPr>
      <t>*1MM2</t>
    </r>
    <phoneticPr fontId="8" type="noConversion"/>
  </si>
  <si>
    <r>
      <t>3</t>
    </r>
    <r>
      <rPr>
        <sz val="12"/>
        <rFont val="宋体"/>
        <family val="3"/>
        <charset val="134"/>
      </rPr>
      <t>*1.5MM2</t>
    </r>
    <phoneticPr fontId="8" type="noConversion"/>
  </si>
  <si>
    <t>TRUNC-精度负数</t>
    <phoneticPr fontId="1" type="noConversion"/>
  </si>
  <si>
    <r>
      <t>int(number):将数值</t>
    </r>
    <r>
      <rPr>
        <u/>
        <sz val="11"/>
        <color theme="1"/>
        <rFont val="宋体"/>
        <family val="3"/>
        <charset val="134"/>
        <scheme val="minor"/>
      </rPr>
      <t>向下取整</t>
    </r>
    <r>
      <rPr>
        <sz val="11"/>
        <color theme="1"/>
        <rFont val="宋体"/>
        <family val="2"/>
        <charset val="134"/>
        <scheme val="minor"/>
      </rPr>
      <t>为最接近的整数,只取整数部分，小数部分不会四舍五入</t>
    </r>
    <phoneticPr fontId="1" type="noConversion"/>
  </si>
  <si>
    <r>
      <t>number:要取整的实数,将数值</t>
    </r>
    <r>
      <rPr>
        <u/>
        <sz val="11"/>
        <color theme="1"/>
        <rFont val="宋体"/>
        <family val="3"/>
        <charset val="134"/>
        <scheme val="minor"/>
      </rPr>
      <t>向上取值</t>
    </r>
    <phoneticPr fontId="1" type="noConversion"/>
  </si>
  <si>
    <t>取小数部分</t>
    <phoneticPr fontId="1" type="noConversion"/>
  </si>
  <si>
    <t>分公司名称</t>
    <phoneticPr fontId="1" type="noConversion"/>
  </si>
  <si>
    <t>2021年收入预算</t>
    <phoneticPr fontId="1" type="noConversion"/>
  </si>
  <si>
    <t>六分公司</t>
    <phoneticPr fontId="1" type="noConversion"/>
  </si>
  <si>
    <t>一分公司</t>
    <phoneticPr fontId="1" type="noConversion"/>
  </si>
  <si>
    <t>二分公司</t>
    <phoneticPr fontId="1" type="noConversion"/>
  </si>
  <si>
    <t>三分公司</t>
    <phoneticPr fontId="1" type="noConversion"/>
  </si>
  <si>
    <t>四分公司</t>
    <phoneticPr fontId="1" type="noConversion"/>
  </si>
  <si>
    <t>五分公司</t>
    <phoneticPr fontId="1" type="noConversion"/>
  </si>
  <si>
    <t>精确到千元</t>
    <phoneticPr fontId="1" type="noConversion"/>
  </si>
  <si>
    <t>求精确到千元的收入总和？</t>
    <phoneticPr fontId="1" type="noConversion"/>
  </si>
  <si>
    <t>符号不同，求差,结果正负随除数（参数2）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</si>
</sst>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rgb="FF333333"/>
      <name val="Arial"/>
      <family val="2"/>
    </font>
    <font>
      <sz val="12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vertAlign val="superscript"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shrinkToFit="1"/>
    </xf>
    <xf numFmtId="0" fontId="0" fillId="0" borderId="1" xfId="0" quotePrefix="1" applyBorder="1">
      <alignment vertical="center"/>
    </xf>
    <xf numFmtId="0" fontId="0" fillId="0" borderId="1" xfId="0" quotePrefix="1" applyNumberForma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top" shrinkToFit="1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4" zoomScale="130" zoomScaleNormal="130" workbookViewId="0">
      <selection activeCell="D22" sqref="D22"/>
    </sheetView>
  </sheetViews>
  <sheetFormatPr defaultRowHeight="14.4" x14ac:dyDescent="0.25"/>
  <cols>
    <col min="1" max="1" width="13.77734375" customWidth="1"/>
    <col min="2" max="2" width="10.44140625" bestFit="1" customWidth="1"/>
    <col min="3" max="4" width="14.109375" customWidth="1"/>
    <col min="5" max="6" width="14.6640625" bestFit="1" customWidth="1"/>
    <col min="7" max="7" width="10.6640625" customWidth="1"/>
  </cols>
  <sheetData>
    <row r="1" spans="1:8" x14ac:dyDescent="0.25">
      <c r="A1" s="1" t="s">
        <v>16</v>
      </c>
    </row>
    <row r="2" spans="1:8" x14ac:dyDescent="0.25">
      <c r="A2" t="s">
        <v>98</v>
      </c>
    </row>
    <row r="3" spans="1:8" x14ac:dyDescent="0.25">
      <c r="A3" t="s">
        <v>17</v>
      </c>
    </row>
    <row r="4" spans="1:8" x14ac:dyDescent="0.25">
      <c r="A4" s="4" t="s">
        <v>14</v>
      </c>
      <c r="B4" s="4" t="s">
        <v>15</v>
      </c>
      <c r="C4" s="4" t="s">
        <v>13</v>
      </c>
      <c r="D4" s="24"/>
    </row>
    <row r="5" spans="1:8" ht="13.5" x14ac:dyDescent="0.15">
      <c r="A5" s="4">
        <v>5</v>
      </c>
      <c r="B5" s="4">
        <v>3</v>
      </c>
      <c r="C5" s="4">
        <f>INT(A5/B5)</f>
        <v>1</v>
      </c>
      <c r="D5" s="24">
        <f>INT(A5/B5)</f>
        <v>1</v>
      </c>
      <c r="E5">
        <f>A5/3</f>
        <v>1.6666666666666667</v>
      </c>
    </row>
    <row r="6" spans="1:8" ht="13.5" x14ac:dyDescent="0.15">
      <c r="A6" s="4">
        <v>-5</v>
      </c>
      <c r="B6" s="4">
        <v>3</v>
      </c>
      <c r="C6" s="4">
        <f t="shared" ref="C6:C7" si="0">INT(A6/B6)</f>
        <v>-2</v>
      </c>
      <c r="D6" s="24">
        <f t="shared" ref="D6:D7" si="1">INT(A6/B6)</f>
        <v>-2</v>
      </c>
      <c r="E6">
        <f t="shared" ref="E6:E7" si="2">A6/3</f>
        <v>-1.6666666666666667</v>
      </c>
    </row>
    <row r="7" spans="1:8" ht="13.5" x14ac:dyDescent="0.15">
      <c r="A7" s="4">
        <v>5</v>
      </c>
      <c r="B7" s="4">
        <v>-3</v>
      </c>
      <c r="C7" s="4">
        <f t="shared" si="0"/>
        <v>-2</v>
      </c>
      <c r="D7" s="24">
        <f t="shared" si="1"/>
        <v>-2</v>
      </c>
      <c r="E7">
        <f t="shared" si="2"/>
        <v>1.6666666666666667</v>
      </c>
    </row>
    <row r="8" spans="1:8" ht="13.5" x14ac:dyDescent="0.15">
      <c r="A8" s="1" t="s">
        <v>18</v>
      </c>
    </row>
    <row r="9" spans="1:8" x14ac:dyDescent="0.25">
      <c r="A9" t="s">
        <v>99</v>
      </c>
    </row>
    <row r="10" spans="1:8" x14ac:dyDescent="0.25">
      <c r="A10" t="s">
        <v>19</v>
      </c>
    </row>
    <row r="12" spans="1:8" x14ac:dyDescent="0.25">
      <c r="A12" s="4" t="s">
        <v>20</v>
      </c>
      <c r="B12" s="4" t="s">
        <v>21</v>
      </c>
      <c r="C12" s="4" t="s">
        <v>22</v>
      </c>
      <c r="D12" s="4" t="s">
        <v>97</v>
      </c>
      <c r="E12" s="4" t="s">
        <v>23</v>
      </c>
      <c r="F12" s="4" t="s">
        <v>24</v>
      </c>
      <c r="G12" s="7" t="s">
        <v>100</v>
      </c>
    </row>
    <row r="13" spans="1:8" ht="13.5" x14ac:dyDescent="0.15">
      <c r="A13" s="4">
        <v>123.88</v>
      </c>
      <c r="B13" s="4">
        <f>INT(A13)</f>
        <v>123</v>
      </c>
      <c r="C13" s="4">
        <f>TRUNC(A13,0)</f>
        <v>123</v>
      </c>
      <c r="D13" s="4">
        <f>TRUNC(A13,-2)</f>
        <v>100</v>
      </c>
      <c r="E13" s="4">
        <f>TRUNC(A13,1)</f>
        <v>123.8</v>
      </c>
      <c r="F13" s="4">
        <f>TRUNC(A13,2)</f>
        <v>123.88</v>
      </c>
      <c r="G13" s="4">
        <f t="shared" ref="G13:G14" si="3">TRUNC(A13,3)-TRUNC(A13,0)</f>
        <v>0.87999999999999545</v>
      </c>
      <c r="H13">
        <f>MOD(A13,1)</f>
        <v>0.87999999999999545</v>
      </c>
    </row>
    <row r="14" spans="1:8" ht="13.5" x14ac:dyDescent="0.15">
      <c r="A14" s="4">
        <v>567.99</v>
      </c>
      <c r="B14" s="4">
        <f>INT(A14)</f>
        <v>567</v>
      </c>
      <c r="C14" s="4">
        <f t="shared" ref="C14:C15" si="4">TRUNC(A14,0)</f>
        <v>567</v>
      </c>
      <c r="D14" s="4">
        <f t="shared" ref="D14:D15" si="5">TRUNC(A14,-2)</f>
        <v>500</v>
      </c>
      <c r="E14" s="4">
        <f t="shared" ref="E14:E15" si="6">TRUNC(A14,1)</f>
        <v>567.9</v>
      </c>
      <c r="F14" s="4">
        <f>TRUNC(A14,2)</f>
        <v>567.99</v>
      </c>
      <c r="G14" s="4">
        <f t="shared" si="3"/>
        <v>0.99000000000000909</v>
      </c>
      <c r="H14">
        <f t="shared" ref="H14:H15" si="7">MOD(A14,1)</f>
        <v>0.99000000000000909</v>
      </c>
    </row>
    <row r="15" spans="1:8" ht="13.5" x14ac:dyDescent="0.15">
      <c r="A15" s="4">
        <v>-88.968999999999994</v>
      </c>
      <c r="B15" s="4">
        <f>INT(A15)</f>
        <v>-89</v>
      </c>
      <c r="C15" s="4">
        <f t="shared" si="4"/>
        <v>-88</v>
      </c>
      <c r="D15" s="4">
        <f t="shared" si="5"/>
        <v>0</v>
      </c>
      <c r="E15" s="4">
        <f t="shared" si="6"/>
        <v>-88.9</v>
      </c>
      <c r="F15" s="4">
        <f>TRUNC(A15,2)</f>
        <v>-88.96</v>
      </c>
      <c r="G15" s="4">
        <f>TRUNC(A15,3)-TRUNC(A15,0)</f>
        <v>-0.96899999999999409</v>
      </c>
      <c r="H15">
        <f t="shared" si="7"/>
        <v>3.1000000000005912E-2</v>
      </c>
    </row>
    <row r="16" spans="1:8" x14ac:dyDescent="0.25">
      <c r="A16" s="25"/>
      <c r="B16">
        <f>MOD(A15,1)</f>
        <v>3.1000000000005912E-2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130" zoomScaleNormal="130" workbookViewId="0">
      <selection activeCell="L11" sqref="L11"/>
    </sheetView>
  </sheetViews>
  <sheetFormatPr defaultRowHeight="14.4" x14ac:dyDescent="0.25"/>
  <cols>
    <col min="1" max="1" width="16.21875" customWidth="1"/>
    <col min="2" max="2" width="10.44140625" bestFit="1" customWidth="1"/>
    <col min="3" max="3" width="10.44140625" customWidth="1"/>
    <col min="5" max="5" width="5.44140625" customWidth="1"/>
    <col min="6" max="6" width="5.88671875" customWidth="1"/>
    <col min="9" max="9" width="10.33203125" customWidth="1"/>
  </cols>
  <sheetData>
    <row r="1" spans="1:12" ht="15.6" x14ac:dyDescent="0.25">
      <c r="J1" s="26" t="s">
        <v>25</v>
      </c>
      <c r="K1" s="26"/>
      <c r="L1" s="26"/>
    </row>
    <row r="2" spans="1:12" x14ac:dyDescent="0.25">
      <c r="J2" s="4" t="s">
        <v>26</v>
      </c>
      <c r="K2" s="4" t="s">
        <v>27</v>
      </c>
      <c r="L2" s="4" t="s">
        <v>28</v>
      </c>
    </row>
    <row r="3" spans="1:12" x14ac:dyDescent="0.25">
      <c r="J3" s="4" t="s">
        <v>29</v>
      </c>
      <c r="K3" s="4">
        <f t="array" ref="K3">SUM((J3=$C$8:$C$38)*$F$8:$F$38)</f>
        <v>68</v>
      </c>
      <c r="L3" s="4">
        <f t="array" ref="L3">SUM((J3=$C$8:$C$38)*$H$8:$H$38)</f>
        <v>4054</v>
      </c>
    </row>
    <row r="4" spans="1:12" x14ac:dyDescent="0.25">
      <c r="J4" s="4" t="s">
        <v>30</v>
      </c>
      <c r="K4" s="4">
        <f t="array" ref="K4">SUM((J4=$C$8:$C$38)*$F$8:$F$38)</f>
        <v>346</v>
      </c>
      <c r="L4" s="4">
        <f t="array" ref="L4">SUM((J4=$C$8:$C$38)*$H$8:$H$38)</f>
        <v>3912.5</v>
      </c>
    </row>
    <row r="5" spans="1:12" x14ac:dyDescent="0.25">
      <c r="J5" s="4" t="s">
        <v>31</v>
      </c>
      <c r="K5" s="4">
        <f t="array" ref="K5">SUM((J5=$C$8:$C$38)*$F$8:$F$38)</f>
        <v>227</v>
      </c>
      <c r="L5" s="4">
        <f t="array" ref="L5">SUM((J5=$C$8:$C$38)*$H$8:$H$38)</f>
        <v>3320</v>
      </c>
    </row>
    <row r="6" spans="1:12" x14ac:dyDescent="0.25">
      <c r="J6" s="4" t="s">
        <v>32</v>
      </c>
      <c r="K6" s="4">
        <f t="array" ref="K6">SUM((J6=$C$8:$C$38)*$F$8:$F$38)</f>
        <v>75</v>
      </c>
      <c r="L6" s="4">
        <f t="array" ref="L6">SUM((J6=$C$8:$C$38)*$H$8:$H$38)</f>
        <v>2786</v>
      </c>
    </row>
    <row r="7" spans="1:12" x14ac:dyDescent="0.25">
      <c r="A7" s="8" t="s">
        <v>33</v>
      </c>
      <c r="B7" s="9" t="s">
        <v>34</v>
      </c>
      <c r="C7" s="9" t="s">
        <v>26</v>
      </c>
      <c r="D7" s="10" t="s">
        <v>35</v>
      </c>
      <c r="E7" s="9" t="s">
        <v>36</v>
      </c>
      <c r="F7" s="11" t="s">
        <v>37</v>
      </c>
      <c r="G7" s="7" t="s">
        <v>38</v>
      </c>
      <c r="H7" s="12" t="s">
        <v>39</v>
      </c>
    </row>
    <row r="8" spans="1:12" x14ac:dyDescent="0.25">
      <c r="A8" s="13" t="s">
        <v>40</v>
      </c>
      <c r="B8" s="14">
        <v>43831</v>
      </c>
      <c r="C8" s="15" t="str">
        <f>"第"&amp;TEXT(ABS(INT(-MONTH(B8)/3)),"[dbnum1]")&amp;"季度"</f>
        <v>第一季度</v>
      </c>
      <c r="D8" s="16" t="s">
        <v>41</v>
      </c>
      <c r="E8" s="7" t="s">
        <v>42</v>
      </c>
      <c r="F8" s="7">
        <v>1</v>
      </c>
      <c r="G8" s="7">
        <v>25</v>
      </c>
      <c r="H8" s="7">
        <f t="shared" ref="H8:H31" si="0">F8*G8</f>
        <v>25</v>
      </c>
      <c r="I8" s="27" t="str">
        <f>"第"&amp;TEXT(ABS(INT(-MONTH(B8)/3)),"[dbnum1]")&amp;"季度"</f>
        <v>第一季度</v>
      </c>
      <c r="J8" s="4" t="s">
        <v>26</v>
      </c>
      <c r="K8" s="4" t="s">
        <v>27</v>
      </c>
      <c r="L8" s="4" t="s">
        <v>28</v>
      </c>
    </row>
    <row r="9" spans="1:12" x14ac:dyDescent="0.25">
      <c r="A9" s="13" t="s">
        <v>43</v>
      </c>
      <c r="B9" s="14">
        <v>43862</v>
      </c>
      <c r="C9" s="15" t="str">
        <f t="shared" ref="C9:C38" si="1">"第"&amp;TEXT(ABS(INT(-MONTH(B9)/3)),"[dbnum1]")&amp;"季度"</f>
        <v>第一季度</v>
      </c>
      <c r="D9" s="16" t="s">
        <v>44</v>
      </c>
      <c r="E9" s="7" t="s">
        <v>45</v>
      </c>
      <c r="F9" s="7">
        <v>30</v>
      </c>
      <c r="G9" s="7">
        <v>3</v>
      </c>
      <c r="H9" s="7">
        <f t="shared" si="0"/>
        <v>90</v>
      </c>
      <c r="I9" s="27" t="str">
        <f t="shared" ref="I9:I38" si="2">"第"&amp;TEXT(ABS(INT(-MONTH(B9)/3)),"[dbnum1]")&amp;"季度"</f>
        <v>第一季度</v>
      </c>
      <c r="J9" s="4" t="s">
        <v>29</v>
      </c>
      <c r="K9" s="4">
        <f t="array" ref="K9">SUM((J9=$I$8:$I$38)*$F$8:$F$38)</f>
        <v>68</v>
      </c>
      <c r="L9" s="4">
        <f t="array" ref="L9">SUM((J9=$I$8:$I$38)*$H$8:$H$38)</f>
        <v>4054</v>
      </c>
    </row>
    <row r="10" spans="1:12" x14ac:dyDescent="0.25">
      <c r="A10" s="13" t="s">
        <v>46</v>
      </c>
      <c r="B10" s="14">
        <v>43891</v>
      </c>
      <c r="C10" s="15" t="str">
        <f t="shared" si="1"/>
        <v>第一季度</v>
      </c>
      <c r="D10" s="16" t="s">
        <v>47</v>
      </c>
      <c r="E10" s="7" t="s">
        <v>45</v>
      </c>
      <c r="F10" s="7">
        <v>2</v>
      </c>
      <c r="G10" s="7">
        <v>20</v>
      </c>
      <c r="H10" s="7">
        <f t="shared" si="0"/>
        <v>40</v>
      </c>
      <c r="I10" s="27" t="str">
        <f t="shared" si="2"/>
        <v>第一季度</v>
      </c>
      <c r="J10" s="4" t="s">
        <v>30</v>
      </c>
      <c r="K10" s="4">
        <f t="array" ref="K10">SUM((J10=$I$8:$I$38)*$F$8:$F$38)</f>
        <v>346</v>
      </c>
      <c r="L10" s="4">
        <f t="array" ref="L10">SUM((J10=$I$8:$I$38)*$H$8:$H$38)</f>
        <v>3912.5</v>
      </c>
    </row>
    <row r="11" spans="1:12" x14ac:dyDescent="0.25">
      <c r="A11" s="13" t="s">
        <v>48</v>
      </c>
      <c r="B11" s="14">
        <v>43922</v>
      </c>
      <c r="C11" s="15" t="str">
        <f t="shared" si="1"/>
        <v>第二季度</v>
      </c>
      <c r="D11" s="16" t="s">
        <v>49</v>
      </c>
      <c r="E11" s="7" t="s">
        <v>45</v>
      </c>
      <c r="F11" s="7">
        <v>2</v>
      </c>
      <c r="G11" s="7">
        <v>95</v>
      </c>
      <c r="H11" s="7">
        <f t="shared" si="0"/>
        <v>190</v>
      </c>
      <c r="I11" s="27" t="str">
        <f t="shared" si="2"/>
        <v>第二季度</v>
      </c>
      <c r="J11" s="4" t="s">
        <v>31</v>
      </c>
      <c r="K11" s="4">
        <f t="array" ref="K11">SUM((J11=$I$8:$I$38)*$F$8:$F$38)</f>
        <v>227</v>
      </c>
      <c r="L11" s="4">
        <f t="array" ref="L11">SUM((J11=$I$8:$I$38)*$H$8:$H$38)</f>
        <v>3320</v>
      </c>
    </row>
    <row r="12" spans="1:12" x14ac:dyDescent="0.25">
      <c r="A12" s="13" t="s">
        <v>50</v>
      </c>
      <c r="B12" s="14">
        <v>43952</v>
      </c>
      <c r="C12" s="15" t="str">
        <f t="shared" si="1"/>
        <v>第二季度</v>
      </c>
      <c r="D12" s="16" t="s">
        <v>51</v>
      </c>
      <c r="E12" s="7" t="s">
        <v>45</v>
      </c>
      <c r="F12" s="7">
        <v>15</v>
      </c>
      <c r="G12" s="7">
        <v>5.5</v>
      </c>
      <c r="H12" s="7">
        <f t="shared" si="0"/>
        <v>82.5</v>
      </c>
      <c r="I12" s="27" t="str">
        <f t="shared" si="2"/>
        <v>第二季度</v>
      </c>
      <c r="J12" s="4" t="s">
        <v>32</v>
      </c>
      <c r="K12" s="4">
        <f t="array" ref="K12">SUM((J12=$I$8:$I$38)*$F$8:$F$38)</f>
        <v>75</v>
      </c>
      <c r="L12" s="4">
        <f t="array" ref="L12">SUM((J12=$I$8:$I$38)*$H$8:$H$38)</f>
        <v>2786</v>
      </c>
    </row>
    <row r="13" spans="1:12" x14ac:dyDescent="0.25">
      <c r="A13" s="13" t="s">
        <v>50</v>
      </c>
      <c r="B13" s="14">
        <v>43983</v>
      </c>
      <c r="C13" s="15" t="str">
        <f t="shared" si="1"/>
        <v>第二季度</v>
      </c>
      <c r="D13" s="16" t="s">
        <v>52</v>
      </c>
      <c r="E13" s="7" t="s">
        <v>45</v>
      </c>
      <c r="F13" s="7">
        <v>10</v>
      </c>
      <c r="G13" s="7">
        <v>8.5</v>
      </c>
      <c r="H13" s="7">
        <f t="shared" si="0"/>
        <v>85</v>
      </c>
      <c r="I13" s="27" t="str">
        <f t="shared" si="2"/>
        <v>第二季度</v>
      </c>
    </row>
    <row r="14" spans="1:12" x14ac:dyDescent="0.25">
      <c r="A14" s="13" t="s">
        <v>50</v>
      </c>
      <c r="B14" s="14">
        <v>44013</v>
      </c>
      <c r="C14" s="15" t="str">
        <f t="shared" si="1"/>
        <v>第三季度</v>
      </c>
      <c r="D14" s="16" t="s">
        <v>53</v>
      </c>
      <c r="E14" s="7" t="s">
        <v>45</v>
      </c>
      <c r="F14" s="7">
        <v>10</v>
      </c>
      <c r="G14" s="7">
        <v>10</v>
      </c>
      <c r="H14" s="7">
        <f t="shared" si="0"/>
        <v>100</v>
      </c>
      <c r="I14" s="27" t="str">
        <f t="shared" si="2"/>
        <v>第三季度</v>
      </c>
    </row>
    <row r="15" spans="1:12" x14ac:dyDescent="0.25">
      <c r="A15" s="13" t="s">
        <v>54</v>
      </c>
      <c r="B15" s="14">
        <v>44044</v>
      </c>
      <c r="C15" s="15" t="str">
        <f t="shared" si="1"/>
        <v>第三季度</v>
      </c>
      <c r="D15" s="16" t="s">
        <v>55</v>
      </c>
      <c r="E15" s="7" t="s">
        <v>45</v>
      </c>
      <c r="F15" s="7">
        <v>2</v>
      </c>
      <c r="G15" s="7">
        <v>340</v>
      </c>
      <c r="H15" s="7">
        <f t="shared" si="0"/>
        <v>680</v>
      </c>
      <c r="I15" s="27" t="str">
        <f t="shared" si="2"/>
        <v>第三季度</v>
      </c>
    </row>
    <row r="16" spans="1:12" x14ac:dyDescent="0.25">
      <c r="A16" s="13" t="s">
        <v>56</v>
      </c>
      <c r="B16" s="14">
        <v>44075</v>
      </c>
      <c r="C16" s="15" t="str">
        <f t="shared" si="1"/>
        <v>第三季度</v>
      </c>
      <c r="D16" s="16" t="s">
        <v>57</v>
      </c>
      <c r="E16" s="7" t="s">
        <v>45</v>
      </c>
      <c r="F16" s="7">
        <v>4</v>
      </c>
      <c r="G16" s="7">
        <v>6</v>
      </c>
      <c r="H16" s="7">
        <f t="shared" si="0"/>
        <v>24</v>
      </c>
      <c r="I16" s="27" t="str">
        <f t="shared" si="2"/>
        <v>第三季度</v>
      </c>
    </row>
    <row r="17" spans="1:9" x14ac:dyDescent="0.25">
      <c r="A17" s="13" t="s">
        <v>58</v>
      </c>
      <c r="B17" s="14">
        <v>44105</v>
      </c>
      <c r="C17" s="15" t="str">
        <f t="shared" si="1"/>
        <v>第四季度</v>
      </c>
      <c r="D17" s="16" t="s">
        <v>59</v>
      </c>
      <c r="E17" s="7" t="s">
        <v>45</v>
      </c>
      <c r="F17" s="7">
        <v>8</v>
      </c>
      <c r="G17" s="7">
        <v>38</v>
      </c>
      <c r="H17" s="7">
        <f t="shared" si="0"/>
        <v>304</v>
      </c>
      <c r="I17" s="27" t="str">
        <f t="shared" si="2"/>
        <v>第四季度</v>
      </c>
    </row>
    <row r="18" spans="1:9" ht="15.6" x14ac:dyDescent="0.25">
      <c r="A18" s="17" t="s">
        <v>60</v>
      </c>
      <c r="B18" s="14">
        <v>44136</v>
      </c>
      <c r="C18" s="15" t="str">
        <f t="shared" si="1"/>
        <v>第四季度</v>
      </c>
      <c r="D18" s="18" t="s">
        <v>61</v>
      </c>
      <c r="E18" s="7" t="s">
        <v>62</v>
      </c>
      <c r="F18" s="7">
        <v>5</v>
      </c>
      <c r="G18" s="7">
        <v>35</v>
      </c>
      <c r="H18" s="7">
        <f t="shared" si="0"/>
        <v>175</v>
      </c>
      <c r="I18" s="27" t="str">
        <f t="shared" si="2"/>
        <v>第四季度</v>
      </c>
    </row>
    <row r="19" spans="1:9" ht="15.6" x14ac:dyDescent="0.25">
      <c r="A19" s="17" t="s">
        <v>63</v>
      </c>
      <c r="B19" s="14">
        <v>44166</v>
      </c>
      <c r="C19" s="15" t="str">
        <f t="shared" si="1"/>
        <v>第四季度</v>
      </c>
      <c r="D19" s="18" t="s">
        <v>64</v>
      </c>
      <c r="E19" s="19" t="s">
        <v>65</v>
      </c>
      <c r="F19" s="7">
        <v>2</v>
      </c>
      <c r="G19" s="7">
        <v>16</v>
      </c>
      <c r="H19" s="7">
        <f t="shared" si="0"/>
        <v>32</v>
      </c>
      <c r="I19" s="27" t="str">
        <f t="shared" si="2"/>
        <v>第四季度</v>
      </c>
    </row>
    <row r="20" spans="1:9" ht="15.6" x14ac:dyDescent="0.25">
      <c r="A20" s="17" t="s">
        <v>63</v>
      </c>
      <c r="B20" s="14">
        <v>43831</v>
      </c>
      <c r="C20" s="15" t="str">
        <f t="shared" si="1"/>
        <v>第一季度</v>
      </c>
      <c r="D20" s="18" t="s">
        <v>66</v>
      </c>
      <c r="E20" s="19" t="s">
        <v>65</v>
      </c>
      <c r="F20" s="7">
        <v>4</v>
      </c>
      <c r="G20" s="7">
        <v>4.25</v>
      </c>
      <c r="H20" s="7">
        <f t="shared" si="0"/>
        <v>17</v>
      </c>
      <c r="I20" s="27" t="str">
        <f t="shared" si="2"/>
        <v>第一季度</v>
      </c>
    </row>
    <row r="21" spans="1:9" ht="15.6" x14ac:dyDescent="0.25">
      <c r="A21" s="17" t="s">
        <v>67</v>
      </c>
      <c r="B21" s="14">
        <v>43862</v>
      </c>
      <c r="C21" s="15" t="str">
        <f t="shared" si="1"/>
        <v>第一季度</v>
      </c>
      <c r="D21" s="18" t="s">
        <v>68</v>
      </c>
      <c r="E21" s="20" t="s">
        <v>69</v>
      </c>
      <c r="F21" s="7">
        <v>1</v>
      </c>
      <c r="G21" s="7">
        <v>1500</v>
      </c>
      <c r="H21" s="7">
        <f t="shared" si="0"/>
        <v>1500</v>
      </c>
      <c r="I21" s="27" t="str">
        <f t="shared" si="2"/>
        <v>第一季度</v>
      </c>
    </row>
    <row r="22" spans="1:9" ht="15.6" x14ac:dyDescent="0.25">
      <c r="A22" s="21" t="s">
        <v>70</v>
      </c>
      <c r="B22" s="14">
        <v>43891</v>
      </c>
      <c r="C22" s="15" t="str">
        <f t="shared" si="1"/>
        <v>第一季度</v>
      </c>
      <c r="D22" s="18" t="s">
        <v>71</v>
      </c>
      <c r="E22" s="19" t="s">
        <v>72</v>
      </c>
      <c r="F22" s="7">
        <v>25</v>
      </c>
      <c r="G22" s="7">
        <v>29</v>
      </c>
      <c r="H22" s="7">
        <f t="shared" si="0"/>
        <v>725</v>
      </c>
      <c r="I22" s="27" t="str">
        <f t="shared" si="2"/>
        <v>第一季度</v>
      </c>
    </row>
    <row r="23" spans="1:9" ht="15.6" x14ac:dyDescent="0.25">
      <c r="A23" s="21" t="s">
        <v>73</v>
      </c>
      <c r="B23" s="14">
        <v>43922</v>
      </c>
      <c r="C23" s="15" t="str">
        <f t="shared" si="1"/>
        <v>第二季度</v>
      </c>
      <c r="D23" s="18" t="s">
        <v>74</v>
      </c>
      <c r="E23" s="19" t="s">
        <v>72</v>
      </c>
      <c r="F23" s="7">
        <v>10</v>
      </c>
      <c r="G23" s="7">
        <v>40</v>
      </c>
      <c r="H23" s="7">
        <f t="shared" si="0"/>
        <v>400</v>
      </c>
      <c r="I23" s="27" t="str">
        <f t="shared" si="2"/>
        <v>第二季度</v>
      </c>
    </row>
    <row r="24" spans="1:9" ht="15.6" x14ac:dyDescent="0.25">
      <c r="A24" s="7" t="s">
        <v>58</v>
      </c>
      <c r="B24" s="14">
        <v>43952</v>
      </c>
      <c r="C24" s="15" t="str">
        <f t="shared" si="1"/>
        <v>第二季度</v>
      </c>
      <c r="D24" s="18" t="s">
        <v>75</v>
      </c>
      <c r="E24" s="19" t="s">
        <v>72</v>
      </c>
      <c r="F24" s="7">
        <v>3</v>
      </c>
      <c r="G24" s="7">
        <v>20</v>
      </c>
      <c r="H24" s="7">
        <f t="shared" si="0"/>
        <v>60</v>
      </c>
      <c r="I24" s="27" t="str">
        <f t="shared" si="2"/>
        <v>第二季度</v>
      </c>
    </row>
    <row r="25" spans="1:9" ht="15.6" x14ac:dyDescent="0.25">
      <c r="A25" s="21" t="s">
        <v>76</v>
      </c>
      <c r="B25" s="14">
        <v>43983</v>
      </c>
      <c r="C25" s="15" t="str">
        <f t="shared" si="1"/>
        <v>第二季度</v>
      </c>
      <c r="D25" s="16">
        <v>810</v>
      </c>
      <c r="E25" s="19" t="s">
        <v>72</v>
      </c>
      <c r="F25" s="7">
        <v>300</v>
      </c>
      <c r="G25" s="7">
        <v>2</v>
      </c>
      <c r="H25" s="7">
        <f t="shared" si="0"/>
        <v>600</v>
      </c>
      <c r="I25" s="27" t="str">
        <f t="shared" si="2"/>
        <v>第二季度</v>
      </c>
    </row>
    <row r="26" spans="1:9" ht="15.6" x14ac:dyDescent="0.25">
      <c r="A26" s="21" t="s">
        <v>77</v>
      </c>
      <c r="B26" s="14">
        <v>44013</v>
      </c>
      <c r="C26" s="15" t="str">
        <f t="shared" si="1"/>
        <v>第三季度</v>
      </c>
      <c r="D26" s="18" t="s">
        <v>78</v>
      </c>
      <c r="E26" s="19" t="s">
        <v>72</v>
      </c>
      <c r="F26" s="7">
        <v>3</v>
      </c>
      <c r="G26" s="7">
        <v>150</v>
      </c>
      <c r="H26" s="7">
        <f t="shared" si="0"/>
        <v>450</v>
      </c>
      <c r="I26" s="27" t="str">
        <f t="shared" si="2"/>
        <v>第三季度</v>
      </c>
    </row>
    <row r="27" spans="1:9" ht="15.6" x14ac:dyDescent="0.25">
      <c r="A27" s="21" t="s">
        <v>79</v>
      </c>
      <c r="B27" s="14">
        <v>44044</v>
      </c>
      <c r="C27" s="15" t="str">
        <f t="shared" si="1"/>
        <v>第三季度</v>
      </c>
      <c r="D27" s="16">
        <v>598</v>
      </c>
      <c r="E27" s="20" t="s">
        <v>69</v>
      </c>
      <c r="F27" s="7">
        <v>200</v>
      </c>
      <c r="G27" s="7">
        <v>5</v>
      </c>
      <c r="H27" s="7">
        <f t="shared" si="0"/>
        <v>1000</v>
      </c>
      <c r="I27" s="27" t="str">
        <f t="shared" si="2"/>
        <v>第三季度</v>
      </c>
    </row>
    <row r="28" spans="1:9" ht="15.6" x14ac:dyDescent="0.25">
      <c r="A28" s="21" t="s">
        <v>80</v>
      </c>
      <c r="B28" s="14">
        <v>44075</v>
      </c>
      <c r="C28" s="15" t="str">
        <f t="shared" si="1"/>
        <v>第三季度</v>
      </c>
      <c r="D28" s="18" t="s">
        <v>81</v>
      </c>
      <c r="E28" s="20" t="s">
        <v>69</v>
      </c>
      <c r="F28" s="7">
        <v>6</v>
      </c>
      <c r="G28" s="7">
        <v>22</v>
      </c>
      <c r="H28" s="7">
        <f t="shared" si="0"/>
        <v>132</v>
      </c>
      <c r="I28" s="27" t="str">
        <f t="shared" si="2"/>
        <v>第三季度</v>
      </c>
    </row>
    <row r="29" spans="1:9" ht="15.6" x14ac:dyDescent="0.25">
      <c r="A29" s="21" t="s">
        <v>70</v>
      </c>
      <c r="B29" s="14">
        <v>44105</v>
      </c>
      <c r="C29" s="15" t="str">
        <f t="shared" si="1"/>
        <v>第四季度</v>
      </c>
      <c r="D29" s="18" t="s">
        <v>82</v>
      </c>
      <c r="E29" s="19" t="s">
        <v>72</v>
      </c>
      <c r="F29" s="7">
        <v>25</v>
      </c>
      <c r="G29" s="7">
        <v>35</v>
      </c>
      <c r="H29" s="7">
        <f t="shared" si="0"/>
        <v>875</v>
      </c>
      <c r="I29" s="27" t="str">
        <f t="shared" si="2"/>
        <v>第四季度</v>
      </c>
    </row>
    <row r="30" spans="1:9" ht="15.6" x14ac:dyDescent="0.25">
      <c r="A30" s="21" t="s">
        <v>73</v>
      </c>
      <c r="B30" s="14">
        <v>44136</v>
      </c>
      <c r="C30" s="15" t="str">
        <f t="shared" si="1"/>
        <v>第四季度</v>
      </c>
      <c r="D30" s="21" t="s">
        <v>83</v>
      </c>
      <c r="E30" s="20" t="s">
        <v>72</v>
      </c>
      <c r="F30" s="7">
        <v>15</v>
      </c>
      <c r="G30" s="7">
        <v>40</v>
      </c>
      <c r="H30" s="7">
        <f t="shared" si="0"/>
        <v>600</v>
      </c>
      <c r="I30" s="27" t="str">
        <f t="shared" si="2"/>
        <v>第四季度</v>
      </c>
    </row>
    <row r="31" spans="1:9" ht="15.6" x14ac:dyDescent="0.25">
      <c r="A31" s="21" t="s">
        <v>73</v>
      </c>
      <c r="B31" s="14">
        <v>44166</v>
      </c>
      <c r="C31" s="15" t="str">
        <f t="shared" si="1"/>
        <v>第四季度</v>
      </c>
      <c r="D31" s="18" t="s">
        <v>84</v>
      </c>
      <c r="E31" s="19" t="s">
        <v>72</v>
      </c>
      <c r="F31" s="7">
        <v>20</v>
      </c>
      <c r="G31" s="7">
        <v>40</v>
      </c>
      <c r="H31" s="7">
        <f t="shared" si="0"/>
        <v>800</v>
      </c>
      <c r="I31" s="27" t="str">
        <f t="shared" si="2"/>
        <v>第四季度</v>
      </c>
    </row>
    <row r="32" spans="1:9" ht="18" x14ac:dyDescent="0.25">
      <c r="A32" s="21" t="s">
        <v>85</v>
      </c>
      <c r="B32" s="14">
        <v>43831</v>
      </c>
      <c r="C32" s="15" t="str">
        <f t="shared" si="1"/>
        <v>第一季度</v>
      </c>
      <c r="D32" s="18" t="s">
        <v>86</v>
      </c>
      <c r="E32" s="20" t="s">
        <v>87</v>
      </c>
      <c r="F32" s="7">
        <v>2</v>
      </c>
      <c r="G32" s="7">
        <v>289</v>
      </c>
      <c r="H32" s="7">
        <v>578</v>
      </c>
      <c r="I32" s="27" t="str">
        <f t="shared" si="2"/>
        <v>第一季度</v>
      </c>
    </row>
    <row r="33" spans="1:9" ht="15.6" x14ac:dyDescent="0.25">
      <c r="A33" s="21" t="s">
        <v>88</v>
      </c>
      <c r="B33" s="14">
        <v>43862</v>
      </c>
      <c r="C33" s="15" t="str">
        <f t="shared" si="1"/>
        <v>第一季度</v>
      </c>
      <c r="D33" s="18" t="s">
        <v>89</v>
      </c>
      <c r="E33" s="7" t="s">
        <v>87</v>
      </c>
      <c r="F33" s="7">
        <v>2</v>
      </c>
      <c r="G33" s="7">
        <v>395</v>
      </c>
      <c r="H33" s="7">
        <v>790</v>
      </c>
      <c r="I33" s="27" t="str">
        <f t="shared" si="2"/>
        <v>第一季度</v>
      </c>
    </row>
    <row r="34" spans="1:9" x14ac:dyDescent="0.25">
      <c r="A34" s="22" t="s">
        <v>90</v>
      </c>
      <c r="B34" s="14">
        <v>43891</v>
      </c>
      <c r="C34" s="15" t="str">
        <f t="shared" si="1"/>
        <v>第一季度</v>
      </c>
      <c r="D34" s="23" t="s">
        <v>91</v>
      </c>
      <c r="E34" s="7" t="s">
        <v>87</v>
      </c>
      <c r="F34" s="7">
        <v>1</v>
      </c>
      <c r="G34" s="7">
        <v>289</v>
      </c>
      <c r="H34" s="7">
        <v>289</v>
      </c>
      <c r="I34" s="27" t="str">
        <f t="shared" si="2"/>
        <v>第一季度</v>
      </c>
    </row>
    <row r="35" spans="1:9" ht="15.6" x14ac:dyDescent="0.25">
      <c r="A35" s="17" t="s">
        <v>92</v>
      </c>
      <c r="B35" s="14">
        <v>43922</v>
      </c>
      <c r="C35" s="15" t="str">
        <f t="shared" si="1"/>
        <v>第二季度</v>
      </c>
      <c r="D35" s="18" t="s">
        <v>93</v>
      </c>
      <c r="E35" s="7" t="s">
        <v>87</v>
      </c>
      <c r="F35" s="7">
        <v>3</v>
      </c>
      <c r="G35" s="7">
        <v>497</v>
      </c>
      <c r="H35" s="7">
        <v>1491</v>
      </c>
      <c r="I35" s="27" t="str">
        <f t="shared" si="2"/>
        <v>第二季度</v>
      </c>
    </row>
    <row r="36" spans="1:9" ht="15.6" x14ac:dyDescent="0.25">
      <c r="A36" s="17" t="s">
        <v>92</v>
      </c>
      <c r="B36" s="14">
        <v>43952</v>
      </c>
      <c r="C36" s="15" t="str">
        <f t="shared" si="1"/>
        <v>第二季度</v>
      </c>
      <c r="D36" s="18" t="s">
        <v>94</v>
      </c>
      <c r="E36" s="7" t="s">
        <v>87</v>
      </c>
      <c r="F36" s="7">
        <v>1</v>
      </c>
      <c r="G36" s="7">
        <v>426</v>
      </c>
      <c r="H36" s="7">
        <v>426</v>
      </c>
      <c r="I36" s="27" t="str">
        <f t="shared" si="2"/>
        <v>第二季度</v>
      </c>
    </row>
    <row r="37" spans="1:9" ht="15.6" x14ac:dyDescent="0.25">
      <c r="A37" s="17" t="s">
        <v>92</v>
      </c>
      <c r="B37" s="14">
        <v>43983</v>
      </c>
      <c r="C37" s="15" t="str">
        <f t="shared" si="1"/>
        <v>第二季度</v>
      </c>
      <c r="D37" s="18" t="s">
        <v>95</v>
      </c>
      <c r="E37" s="7" t="s">
        <v>87</v>
      </c>
      <c r="F37" s="7">
        <v>2</v>
      </c>
      <c r="G37" s="7">
        <v>289</v>
      </c>
      <c r="H37" s="7">
        <v>578</v>
      </c>
      <c r="I37" s="27" t="str">
        <f t="shared" si="2"/>
        <v>第二季度</v>
      </c>
    </row>
    <row r="38" spans="1:9" ht="15.6" x14ac:dyDescent="0.25">
      <c r="A38" s="17" t="s">
        <v>92</v>
      </c>
      <c r="B38" s="14">
        <v>44013</v>
      </c>
      <c r="C38" s="15" t="str">
        <f t="shared" si="1"/>
        <v>第三季度</v>
      </c>
      <c r="D38" s="18" t="s">
        <v>96</v>
      </c>
      <c r="E38" s="7" t="s">
        <v>87</v>
      </c>
      <c r="F38" s="7">
        <v>2</v>
      </c>
      <c r="G38" s="7">
        <v>467</v>
      </c>
      <c r="H38" s="7">
        <v>934</v>
      </c>
      <c r="I38" s="27" t="str">
        <f t="shared" si="2"/>
        <v>第三季度</v>
      </c>
    </row>
  </sheetData>
  <autoFilter ref="B7:H38"/>
  <mergeCells count="1">
    <mergeCell ref="J1:L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30" zoomScaleNormal="130" workbookViewId="0">
      <selection activeCell="B11" sqref="B11"/>
    </sheetView>
  </sheetViews>
  <sheetFormatPr defaultRowHeight="14.4" x14ac:dyDescent="0.25"/>
  <cols>
    <col min="1" max="1" width="11" bestFit="1" customWidth="1"/>
    <col min="2" max="2" width="15.33203125" bestFit="1" customWidth="1"/>
    <col min="3" max="3" width="14.77734375" customWidth="1"/>
    <col min="5" max="5" width="9.44140625" bestFit="1" customWidth="1"/>
    <col min="6" max="6" width="9.5546875" bestFit="1" customWidth="1"/>
  </cols>
  <sheetData>
    <row r="1" spans="1:6" x14ac:dyDescent="0.25">
      <c r="A1" s="4" t="s">
        <v>101</v>
      </c>
      <c r="B1" s="4" t="s">
        <v>102</v>
      </c>
      <c r="C1" s="4" t="s">
        <v>109</v>
      </c>
      <c r="D1" s="4"/>
      <c r="E1" t="s">
        <v>110</v>
      </c>
    </row>
    <row r="2" spans="1:6" x14ac:dyDescent="0.25">
      <c r="A2" s="4" t="s">
        <v>104</v>
      </c>
      <c r="B2" s="4">
        <v>7543289</v>
      </c>
      <c r="C2" s="4">
        <f>TRUNC(B2,-3)</f>
        <v>7543000</v>
      </c>
      <c r="D2" s="4">
        <f>TRUNC(B2,-3)</f>
        <v>7543000</v>
      </c>
    </row>
    <row r="3" spans="1:6" x14ac:dyDescent="0.25">
      <c r="A3" s="4" t="s">
        <v>105</v>
      </c>
      <c r="B3" s="4">
        <v>9188392</v>
      </c>
      <c r="C3" s="4">
        <f t="shared" ref="C3:C7" si="0">TRUNC(B3,-3)</f>
        <v>9188000</v>
      </c>
      <c r="D3" s="4">
        <f t="shared" ref="D3:D7" si="1">TRUNC(B3,-3)</f>
        <v>9188000</v>
      </c>
      <c r="E3">
        <f t="array" ref="E3">SUM(TRUNC(B2:B7,-3))</f>
        <v>32183000</v>
      </c>
      <c r="F3">
        <f t="array" ref="F3">SUM(TRUNC(B2:B7,-3))</f>
        <v>32183000</v>
      </c>
    </row>
    <row r="4" spans="1:6" x14ac:dyDescent="0.25">
      <c r="A4" s="4" t="s">
        <v>106</v>
      </c>
      <c r="B4" s="4">
        <v>3578296</v>
      </c>
      <c r="C4" s="4">
        <f t="shared" si="0"/>
        <v>3578000</v>
      </c>
      <c r="D4" s="4">
        <f t="shared" si="1"/>
        <v>3578000</v>
      </c>
    </row>
    <row r="5" spans="1:6" x14ac:dyDescent="0.25">
      <c r="A5" s="4" t="s">
        <v>107</v>
      </c>
      <c r="B5" s="4">
        <v>3899318</v>
      </c>
      <c r="C5" s="4">
        <f t="shared" si="0"/>
        <v>3899000</v>
      </c>
      <c r="D5" s="4">
        <f t="shared" si="1"/>
        <v>3899000</v>
      </c>
    </row>
    <row r="6" spans="1:6" x14ac:dyDescent="0.25">
      <c r="A6" s="4" t="s">
        <v>108</v>
      </c>
      <c r="B6" s="4">
        <v>2922005</v>
      </c>
      <c r="C6" s="4">
        <f t="shared" si="0"/>
        <v>2922000</v>
      </c>
      <c r="D6" s="4">
        <f t="shared" si="1"/>
        <v>2922000</v>
      </c>
    </row>
    <row r="7" spans="1:6" x14ac:dyDescent="0.25">
      <c r="A7" s="4" t="s">
        <v>103</v>
      </c>
      <c r="B7" s="4">
        <v>5053824</v>
      </c>
      <c r="C7" s="4">
        <f t="shared" si="0"/>
        <v>5053000</v>
      </c>
      <c r="D7" s="4">
        <f t="shared" si="1"/>
        <v>5053000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="130" zoomScaleNormal="130" workbookViewId="0">
      <selection activeCell="G14" sqref="G14"/>
    </sheetView>
  </sheetViews>
  <sheetFormatPr defaultRowHeight="14.4" x14ac:dyDescent="0.25"/>
  <sheetData>
    <row r="1" spans="1:9" ht="13.5" x14ac:dyDescent="0.15">
      <c r="A1" s="1" t="s">
        <v>0</v>
      </c>
      <c r="B1" s="1"/>
    </row>
    <row r="2" spans="1:9" x14ac:dyDescent="0.25">
      <c r="A2" s="2" t="s">
        <v>1</v>
      </c>
      <c r="B2" s="2"/>
      <c r="E2" s="4">
        <v>1</v>
      </c>
      <c r="F2" s="4" t="str">
        <f>IF(MOD(E2,2)=0,"偶数","奇数")</f>
        <v>奇数</v>
      </c>
    </row>
    <row r="3" spans="1:9" x14ac:dyDescent="0.25">
      <c r="A3" s="2" t="s">
        <v>2</v>
      </c>
      <c r="B3" s="2"/>
      <c r="E3" s="4">
        <v>3</v>
      </c>
      <c r="F3" s="4" t="str">
        <f t="shared" ref="F3:F7" si="0">IF(MOD(E3,2)=0,"偶数","奇数")</f>
        <v>奇数</v>
      </c>
    </row>
    <row r="4" spans="1:9" x14ac:dyDescent="0.25">
      <c r="A4" s="2" t="s">
        <v>3</v>
      </c>
      <c r="B4" s="2"/>
      <c r="E4" s="4">
        <v>5</v>
      </c>
      <c r="F4" s="4" t="str">
        <f t="shared" si="0"/>
        <v>奇数</v>
      </c>
    </row>
    <row r="5" spans="1:9" x14ac:dyDescent="0.25">
      <c r="E5" s="4">
        <v>2</v>
      </c>
      <c r="F5" s="4" t="str">
        <f t="shared" si="0"/>
        <v>偶数</v>
      </c>
    </row>
    <row r="6" spans="1:9" x14ac:dyDescent="0.25">
      <c r="A6" s="4" t="s">
        <v>5</v>
      </c>
      <c r="B6" s="4" t="s">
        <v>6</v>
      </c>
      <c r="C6" s="4" t="s">
        <v>4</v>
      </c>
      <c r="E6" s="4">
        <v>4</v>
      </c>
      <c r="F6" s="4" t="str">
        <f t="shared" si="0"/>
        <v>偶数</v>
      </c>
    </row>
    <row r="7" spans="1:9" ht="13.5" x14ac:dyDescent="0.15">
      <c r="A7" s="4">
        <v>5</v>
      </c>
      <c r="B7" s="4">
        <v>3</v>
      </c>
      <c r="C7" s="4">
        <f>MOD(A7,B7)</f>
        <v>2</v>
      </c>
      <c r="E7" s="4">
        <v>6</v>
      </c>
      <c r="F7" s="4" t="str">
        <f t="shared" si="0"/>
        <v>偶数</v>
      </c>
      <c r="I7">
        <f>A7-B7*INT(A7/B7)</f>
        <v>2</v>
      </c>
    </row>
    <row r="8" spans="1:9" x14ac:dyDescent="0.25">
      <c r="A8" s="4">
        <v>-5</v>
      </c>
      <c r="B8" s="4">
        <v>3</v>
      </c>
      <c r="C8" s="4">
        <f t="shared" ref="C8:C11" si="1">MOD(A8,B8)</f>
        <v>1</v>
      </c>
      <c r="D8" t="s">
        <v>10</v>
      </c>
      <c r="I8">
        <f>A8-B8*INT(A8/B8)</f>
        <v>1</v>
      </c>
    </row>
    <row r="9" spans="1:9" x14ac:dyDescent="0.25">
      <c r="A9" s="4">
        <v>5</v>
      </c>
      <c r="B9" s="4">
        <v>-3</v>
      </c>
      <c r="C9" s="4">
        <f t="shared" si="1"/>
        <v>-1</v>
      </c>
      <c r="D9" t="s">
        <v>8</v>
      </c>
      <c r="I9">
        <f t="shared" ref="I9:I11" si="2">A9-B9*INT(A9/B9)</f>
        <v>-1</v>
      </c>
    </row>
    <row r="10" spans="1:9" x14ac:dyDescent="0.25">
      <c r="A10" s="4">
        <v>5</v>
      </c>
      <c r="B10" s="4">
        <v>-2</v>
      </c>
      <c r="C10" s="4">
        <f t="shared" si="1"/>
        <v>-1</v>
      </c>
      <c r="D10" t="s">
        <v>7</v>
      </c>
      <c r="I10">
        <f t="shared" si="2"/>
        <v>-1</v>
      </c>
    </row>
    <row r="11" spans="1:9" x14ac:dyDescent="0.25">
      <c r="A11" s="7">
        <v>-5</v>
      </c>
      <c r="B11" s="7">
        <v>-2</v>
      </c>
      <c r="C11" s="4">
        <f t="shared" si="1"/>
        <v>-1</v>
      </c>
      <c r="D11">
        <f>A11-B11*INT(A11/B11)</f>
        <v>-1</v>
      </c>
      <c r="I11">
        <f t="shared" si="2"/>
        <v>-1</v>
      </c>
    </row>
    <row r="12" spans="1:9" ht="15.6" x14ac:dyDescent="0.25">
      <c r="A12" s="5" t="s">
        <v>11</v>
      </c>
    </row>
    <row r="13" spans="1:9" x14ac:dyDescent="0.25">
      <c r="A13" t="s">
        <v>111</v>
      </c>
    </row>
    <row r="14" spans="1:9" x14ac:dyDescent="0.25">
      <c r="A14" s="6" t="s">
        <v>9</v>
      </c>
    </row>
    <row r="16" spans="1:9" ht="15.6" x14ac:dyDescent="0.25">
      <c r="A16" s="3" t="s">
        <v>12</v>
      </c>
    </row>
  </sheetData>
  <phoneticPr fontId="1" type="noConversion"/>
  <pageMargins left="0.7" right="0.7" top="0.75" bottom="0.75" header="0.3" footer="0.3"/>
  <pageSetup paperSize="5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int、trunc函数 </vt:lpstr>
      <vt:lpstr>int示例</vt:lpstr>
      <vt:lpstr>trunc示例</vt:lpstr>
      <vt:lpstr>mod函数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2021-08-30T07:02:17Z</dcterms:created>
  <dcterms:modified xsi:type="dcterms:W3CDTF">2021-09-01T08:07:34Z</dcterms:modified>
</cp:coreProperties>
</file>