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8832" activeTab="2"/>
  </bookViews>
  <sheets>
    <sheet name="ceiling" sheetId="1" r:id="rId1"/>
    <sheet name="floor" sheetId="2" r:id="rId2"/>
    <sheet name="ceiling示例" sheetId="6" r:id="rId3"/>
    <sheet name="示例2" sheetId="4" r:id="rId4"/>
    <sheet name="示例3" sheetId="5" r:id="rId5"/>
  </sheets>
  <calcPr calcId="144525"/>
</workbook>
</file>

<file path=xl/calcChain.xml><?xml version="1.0" encoding="utf-8"?>
<calcChain xmlns="http://schemas.openxmlformats.org/spreadsheetml/2006/main">
  <c r="P4" i="5" l="1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3" i="5"/>
  <c r="F4" i="4" a="1"/>
  <c r="F4" i="4" s="1"/>
  <c r="E4" i="4" a="1"/>
  <c r="E4" i="4" s="1"/>
  <c r="D3" i="4"/>
  <c r="D4" i="4"/>
  <c r="D5" i="4"/>
  <c r="D6" i="4"/>
  <c r="D7" i="4"/>
  <c r="D2" i="4"/>
  <c r="C3" i="4"/>
  <c r="C4" i="4"/>
  <c r="C5" i="4"/>
  <c r="C6" i="4"/>
  <c r="C7" i="4"/>
  <c r="C2" i="4"/>
  <c r="H3" i="6"/>
  <c r="H4" i="6"/>
  <c r="H5" i="6"/>
  <c r="H6" i="6"/>
  <c r="H7" i="6"/>
  <c r="H8" i="6"/>
  <c r="H9" i="6"/>
  <c r="H10" i="6"/>
  <c r="H2" i="6"/>
  <c r="G3" i="6"/>
  <c r="G4" i="6"/>
  <c r="G5" i="6"/>
  <c r="G6" i="6"/>
  <c r="G7" i="6"/>
  <c r="G8" i="6"/>
  <c r="G9" i="6"/>
  <c r="G10" i="6"/>
  <c r="G2" i="6"/>
  <c r="I10" i="1"/>
  <c r="I9" i="1"/>
  <c r="A14" i="1"/>
  <c r="F3" i="6" l="1"/>
  <c r="F4" i="6"/>
  <c r="F5" i="6"/>
  <c r="F6" i="6"/>
  <c r="F7" i="6"/>
  <c r="F8" i="6"/>
  <c r="F9" i="6"/>
  <c r="F10" i="6"/>
  <c r="F2" i="6"/>
  <c r="E3" i="6"/>
  <c r="E4" i="6"/>
  <c r="E5" i="6"/>
  <c r="E6" i="6"/>
  <c r="E7" i="6"/>
  <c r="E8" i="6"/>
  <c r="E9" i="6"/>
  <c r="E10" i="6"/>
  <c r="E2" i="6"/>
  <c r="B11" i="2" l="1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C10" i="2"/>
  <c r="D10" i="2"/>
  <c r="E10" i="2"/>
  <c r="F10" i="2"/>
  <c r="G10" i="2"/>
  <c r="B10" i="2"/>
  <c r="M23" i="5"/>
  <c r="H23" i="5"/>
  <c r="N23" i="5" s="1"/>
  <c r="A23" i="5"/>
  <c r="M22" i="5"/>
  <c r="H22" i="5"/>
  <c r="N22" i="5" s="1"/>
  <c r="A22" i="5"/>
  <c r="N21" i="5"/>
  <c r="M21" i="5"/>
  <c r="H21" i="5"/>
  <c r="A21" i="5"/>
  <c r="M20" i="5"/>
  <c r="N20" i="5" s="1"/>
  <c r="H20" i="5"/>
  <c r="A20" i="5"/>
  <c r="M19" i="5"/>
  <c r="H19" i="5"/>
  <c r="N19" i="5" s="1"/>
  <c r="A19" i="5"/>
  <c r="M18" i="5"/>
  <c r="H18" i="5"/>
  <c r="N18" i="5" s="1"/>
  <c r="A18" i="5"/>
  <c r="M17" i="5"/>
  <c r="H17" i="5"/>
  <c r="N17" i="5" s="1"/>
  <c r="A17" i="5"/>
  <c r="M16" i="5"/>
  <c r="H16" i="5"/>
  <c r="A16" i="5"/>
  <c r="M15" i="5"/>
  <c r="H15" i="5"/>
  <c r="A15" i="5"/>
  <c r="M14" i="5"/>
  <c r="H14" i="5"/>
  <c r="N14" i="5" s="1"/>
  <c r="A14" i="5"/>
  <c r="M13" i="5"/>
  <c r="H13" i="5"/>
  <c r="N13" i="5" s="1"/>
  <c r="A13" i="5"/>
  <c r="M12" i="5"/>
  <c r="H12" i="5"/>
  <c r="A12" i="5"/>
  <c r="M11" i="5"/>
  <c r="H11" i="5"/>
  <c r="N11" i="5" s="1"/>
  <c r="A11" i="5"/>
  <c r="M10" i="5"/>
  <c r="H10" i="5"/>
  <c r="A10" i="5"/>
  <c r="M9" i="5"/>
  <c r="N9" i="5" s="1"/>
  <c r="H9" i="5"/>
  <c r="A9" i="5"/>
  <c r="M8" i="5"/>
  <c r="H8" i="5"/>
  <c r="A8" i="5"/>
  <c r="M7" i="5"/>
  <c r="H7" i="5"/>
  <c r="N7" i="5" s="1"/>
  <c r="A7" i="5"/>
  <c r="M6" i="5"/>
  <c r="H6" i="5"/>
  <c r="N6" i="5" s="1"/>
  <c r="A6" i="5"/>
  <c r="N5" i="5"/>
  <c r="M5" i="5"/>
  <c r="H5" i="5"/>
  <c r="A5" i="5"/>
  <c r="M4" i="5"/>
  <c r="N4" i="5" s="1"/>
  <c r="H4" i="5"/>
  <c r="A4" i="5"/>
  <c r="M3" i="5"/>
  <c r="H3" i="5"/>
  <c r="N3" i="5" s="1"/>
  <c r="A3" i="5"/>
  <c r="N8" i="5" l="1"/>
  <c r="N12" i="5"/>
  <c r="N10" i="5"/>
  <c r="N15" i="5"/>
  <c r="N16" i="5"/>
  <c r="N24" i="5" l="1"/>
  <c r="O24" i="5"/>
  <c r="P24" i="5"/>
  <c r="F3" i="4" l="1" a="1"/>
  <c r="F3" i="4" s="1"/>
  <c r="E3" i="4" a="1"/>
  <c r="E3" i="4" s="1"/>
  <c r="G10" i="1" l="1"/>
  <c r="G11" i="1"/>
  <c r="G12" i="1"/>
  <c r="G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C9" i="1"/>
  <c r="D9" i="1"/>
  <c r="E9" i="1"/>
  <c r="F9" i="1"/>
  <c r="B9" i="1"/>
</calcChain>
</file>

<file path=xl/sharedStrings.xml><?xml version="1.0" encoding="utf-8"?>
<sst xmlns="http://schemas.openxmlformats.org/spreadsheetml/2006/main" count="87" uniqueCount="84">
  <si>
    <t>CEILING函数。</t>
  </si>
  <si>
    <t>参数说明：</t>
  </si>
  <si>
    <t>语法：CEILING(number,significance)。</t>
    <phoneticPr fontId="1" type="noConversion"/>
  </si>
  <si>
    <t>数值</t>
    <phoneticPr fontId="1" type="noConversion"/>
  </si>
  <si>
    <t>分公司名称</t>
    <phoneticPr fontId="1" type="noConversion"/>
  </si>
  <si>
    <t>2021年收入预算</t>
    <phoneticPr fontId="1" type="noConversion"/>
  </si>
  <si>
    <t>求精确到千元的收入总和？</t>
    <phoneticPr fontId="1" type="noConversion"/>
  </si>
  <si>
    <t>一分公司</t>
    <phoneticPr fontId="1" type="noConversion"/>
  </si>
  <si>
    <t>二分公司</t>
    <phoneticPr fontId="1" type="noConversion"/>
  </si>
  <si>
    <t>三分公司</t>
    <phoneticPr fontId="1" type="noConversion"/>
  </si>
  <si>
    <t>四分公司</t>
    <phoneticPr fontId="1" type="noConversion"/>
  </si>
  <si>
    <t>五分公司</t>
    <phoneticPr fontId="1" type="noConversion"/>
  </si>
  <si>
    <t>六分公司</t>
    <phoneticPr fontId="1" type="noConversion"/>
  </si>
  <si>
    <t>精确到千元（ceiling)</t>
    <phoneticPr fontId="1" type="noConversion"/>
  </si>
  <si>
    <t>精确到千元（floor)</t>
    <phoneticPr fontId="1" type="noConversion"/>
  </si>
  <si>
    <t>ceiling</t>
    <phoneticPr fontId="1" type="noConversion"/>
  </si>
  <si>
    <t>floor</t>
    <phoneticPr fontId="1" type="noConversion"/>
  </si>
  <si>
    <t>序号</t>
    <phoneticPr fontId="2" type="noConversion"/>
  </si>
  <si>
    <t>姓名</t>
    <phoneticPr fontId="2" type="noConversion"/>
  </si>
  <si>
    <t>应付工资</t>
    <phoneticPr fontId="2" type="noConversion"/>
  </si>
  <si>
    <t>代扣项目</t>
    <phoneticPr fontId="2" type="noConversion"/>
  </si>
  <si>
    <t>实发工资</t>
  </si>
  <si>
    <t>基本工资</t>
  </si>
  <si>
    <t>通讯费</t>
  </si>
  <si>
    <t>请假扣款/扣款</t>
  </si>
  <si>
    <t>周末加班</t>
  </si>
  <si>
    <t>其他补贴</t>
    <phoneticPr fontId="2" type="noConversion"/>
  </si>
  <si>
    <t>应付工资小计</t>
    <phoneticPr fontId="2" type="noConversion"/>
  </si>
  <si>
    <t>保险费</t>
  </si>
  <si>
    <t>综合及水电费</t>
    <phoneticPr fontId="2" type="noConversion"/>
  </si>
  <si>
    <t>所得税</t>
  </si>
  <si>
    <t>公积金</t>
  </si>
  <si>
    <t>应扣小计</t>
    <phoneticPr fontId="2" type="noConversion"/>
  </si>
  <si>
    <t>盘瑾</t>
    <phoneticPr fontId="2" type="noConversion"/>
  </si>
  <si>
    <t>刘苹萍</t>
    <phoneticPr fontId="2" type="noConversion"/>
  </si>
  <si>
    <t>邓英凌</t>
    <phoneticPr fontId="2" type="noConversion"/>
  </si>
  <si>
    <t>黄云</t>
    <phoneticPr fontId="2" type="noConversion"/>
  </si>
  <si>
    <t>王小珍</t>
    <phoneticPr fontId="2" type="noConversion"/>
  </si>
  <si>
    <t>张选科</t>
    <phoneticPr fontId="2" type="noConversion"/>
  </si>
  <si>
    <t>徐梅梅</t>
    <phoneticPr fontId="2" type="noConversion"/>
  </si>
  <si>
    <t>许笑笑</t>
    <phoneticPr fontId="2" type="noConversion"/>
  </si>
  <si>
    <t>袁梅</t>
    <phoneticPr fontId="2" type="noConversion"/>
  </si>
  <si>
    <t>张晓玲</t>
    <phoneticPr fontId="2" type="noConversion"/>
  </si>
  <si>
    <t>许倩倩</t>
    <phoneticPr fontId="2" type="noConversion"/>
  </si>
  <si>
    <t>王晶</t>
    <phoneticPr fontId="2" type="noConversion"/>
  </si>
  <si>
    <t>罗秋萍</t>
    <phoneticPr fontId="2" type="noConversion"/>
  </si>
  <si>
    <t>张夏</t>
    <phoneticPr fontId="2" type="noConversion"/>
  </si>
  <si>
    <t>陈建芬</t>
    <phoneticPr fontId="2" type="noConversion"/>
  </si>
  <si>
    <t>刘珊珊</t>
    <phoneticPr fontId="2" type="noConversion"/>
  </si>
  <si>
    <t>李玉如</t>
    <phoneticPr fontId="2" type="noConversion"/>
  </si>
  <si>
    <t>王静</t>
    <phoneticPr fontId="2" type="noConversion"/>
  </si>
  <si>
    <t>汪杉杉</t>
    <phoneticPr fontId="2" type="noConversion"/>
  </si>
  <si>
    <t>闻秀美</t>
    <phoneticPr fontId="2" type="noConversion"/>
  </si>
  <si>
    <t>耿乐</t>
    <phoneticPr fontId="2" type="noConversion"/>
  </si>
  <si>
    <t>合计</t>
    <phoneticPr fontId="2" type="noConversion"/>
  </si>
  <si>
    <t>ceiling</t>
    <phoneticPr fontId="2" type="noConversion"/>
  </si>
  <si>
    <t>floor</t>
    <phoneticPr fontId="2" type="noConversion"/>
  </si>
  <si>
    <t>精确到元</t>
    <phoneticPr fontId="1" type="noConversion"/>
  </si>
  <si>
    <t>FLOOR(number, significance) </t>
  </si>
  <si>
    <r>
      <t>Number</t>
    </r>
    <r>
      <rPr>
        <sz val="11"/>
        <color theme="1"/>
        <rFont val="宋体"/>
        <family val="2"/>
        <charset val="134"/>
        <scheme val="minor"/>
      </rPr>
      <t>必需。要舍入的数值。 </t>
    </r>
  </si>
  <si>
    <r>
      <t>Significance</t>
    </r>
    <r>
      <rPr>
        <sz val="11"/>
        <color theme="1"/>
        <rFont val="宋体"/>
        <family val="2"/>
        <charset val="134"/>
        <scheme val="minor"/>
      </rPr>
      <t>必需。要舍入到的倍数。 </t>
    </r>
  </si>
  <si>
    <t>说明</t>
  </si>
  <si>
    <t>将参数 number 向下舍入（沿绝对值减小的方向）为最接近的 significance 的倍数。</t>
  </si>
  <si>
    <t>如果任一参数为非数值型，则 FLOOR 将返回错误值 #VALUE!。</t>
  </si>
  <si>
    <t>如果 number 的符号为正，且 significance 的符号为负，则 FLOOR 将返回错误值 #NUM!。</t>
  </si>
  <si>
    <t>2、significance：是计算舍入的基数</t>
    <phoneticPr fontId="1" type="noConversion"/>
  </si>
  <si>
    <t>1、number：是要进行舍入的数值</t>
    <phoneticPr fontId="1" type="noConversion"/>
  </si>
  <si>
    <t>姓名</t>
    <phoneticPr fontId="1" type="noConversion"/>
  </si>
  <si>
    <t>张玉</t>
    <phoneticPr fontId="1" type="noConversion"/>
  </si>
  <si>
    <t>郭美丽</t>
    <phoneticPr fontId="1" type="noConversion"/>
  </si>
  <si>
    <t>王浩</t>
    <phoneticPr fontId="1" type="noConversion"/>
  </si>
  <si>
    <t>李秋莎</t>
    <phoneticPr fontId="1" type="noConversion"/>
  </si>
  <si>
    <t>赵一荻</t>
    <phoneticPr fontId="1" type="noConversion"/>
  </si>
  <si>
    <t>孙杭</t>
    <phoneticPr fontId="1" type="noConversion"/>
  </si>
  <si>
    <t>钱胜利</t>
    <phoneticPr fontId="1" type="noConversion"/>
  </si>
  <si>
    <t>诸葛颜玉</t>
    <phoneticPr fontId="1" type="noConversion"/>
  </si>
  <si>
    <t>欧阳兰</t>
    <phoneticPr fontId="1" type="noConversion"/>
  </si>
  <si>
    <t>入职时间</t>
    <phoneticPr fontId="1" type="noConversion"/>
  </si>
  <si>
    <t>工龄</t>
    <phoneticPr fontId="1" type="noConversion"/>
  </si>
  <si>
    <t>不足半年的按半年算，超过半年的按1年算</t>
    <phoneticPr fontId="1" type="noConversion"/>
  </si>
  <si>
    <t>基本工资</t>
    <phoneticPr fontId="1" type="noConversion"/>
  </si>
  <si>
    <t>劳动补偿年限</t>
    <phoneticPr fontId="1" type="noConversion"/>
  </si>
  <si>
    <t>劳动补偿金</t>
    <phoneticPr fontId="1" type="noConversion"/>
  </si>
  <si>
    <t>作用：返回大于且最接近Number并且是Significance倍数的数(向上舍入)。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</si>
</sst>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[$-F800]dddd\,\ mmmm\ dd\,\ yyyy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82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zoomScale="145" zoomScaleNormal="145" workbookViewId="0">
      <selection activeCell="D17" sqref="D17"/>
    </sheetView>
  </sheetViews>
  <sheetFormatPr defaultRowHeight="14.4" x14ac:dyDescent="0.25"/>
  <sheetData>
    <row r="2" spans="1:9" x14ac:dyDescent="0.25">
      <c r="A2" t="s">
        <v>0</v>
      </c>
    </row>
    <row r="3" spans="1:9" x14ac:dyDescent="0.25">
      <c r="A3" t="s">
        <v>2</v>
      </c>
    </row>
    <row r="4" spans="1:9" x14ac:dyDescent="0.25">
      <c r="A4" t="s">
        <v>1</v>
      </c>
    </row>
    <row r="5" spans="1:9" x14ac:dyDescent="0.25">
      <c r="A5" t="s">
        <v>66</v>
      </c>
    </row>
    <row r="6" spans="1:9" x14ac:dyDescent="0.25">
      <c r="A6" t="s">
        <v>65</v>
      </c>
    </row>
    <row r="7" spans="1:9" x14ac:dyDescent="0.25">
      <c r="A7" t="s">
        <v>83</v>
      </c>
    </row>
    <row r="8" spans="1:9" x14ac:dyDescent="0.25">
      <c r="A8" s="4" t="s">
        <v>3</v>
      </c>
      <c r="B8" s="3">
        <v>-2</v>
      </c>
      <c r="C8" s="3">
        <v>-1</v>
      </c>
      <c r="D8" s="3">
        <v>0.5</v>
      </c>
      <c r="E8" s="3">
        <v>1</v>
      </c>
      <c r="F8" s="3">
        <v>2</v>
      </c>
      <c r="G8" s="3">
        <v>3</v>
      </c>
    </row>
    <row r="9" spans="1:9" x14ac:dyDescent="0.25">
      <c r="A9" s="4">
        <v>7.5</v>
      </c>
      <c r="B9" s="1" t="e">
        <f>CEILING($A9,B$8)</f>
        <v>#NUM!</v>
      </c>
      <c r="C9" s="1" t="e">
        <f t="shared" ref="C9:G12" si="0">CEILING($A9,C$8)</f>
        <v>#NUM!</v>
      </c>
      <c r="D9" s="1">
        <f t="shared" si="0"/>
        <v>7.5</v>
      </c>
      <c r="E9" s="1">
        <f t="shared" si="0"/>
        <v>8</v>
      </c>
      <c r="F9" s="1">
        <f t="shared" si="0"/>
        <v>8</v>
      </c>
      <c r="G9" s="1">
        <f t="shared" si="0"/>
        <v>9</v>
      </c>
      <c r="I9">
        <f>ROUNDUP(A9/E8,)*1</f>
        <v>8</v>
      </c>
    </row>
    <row r="10" spans="1:9" x14ac:dyDescent="0.25">
      <c r="A10" s="4">
        <v>8</v>
      </c>
      <c r="B10" s="1" t="e">
        <f t="shared" ref="B10:B12" si="1">CEILING($A10,B$8)</f>
        <v>#NUM!</v>
      </c>
      <c r="C10" s="1" t="e">
        <f t="shared" si="0"/>
        <v>#NUM!</v>
      </c>
      <c r="D10" s="1">
        <f t="shared" si="0"/>
        <v>8</v>
      </c>
      <c r="E10" s="1">
        <f t="shared" si="0"/>
        <v>8</v>
      </c>
      <c r="F10" s="1">
        <f t="shared" si="0"/>
        <v>8</v>
      </c>
      <c r="G10" s="1">
        <f t="shared" si="0"/>
        <v>9</v>
      </c>
      <c r="I10">
        <f>ROUNDUP(8/0.5,)*0.5</f>
        <v>8</v>
      </c>
    </row>
    <row r="11" spans="1:9" x14ac:dyDescent="0.25">
      <c r="A11" s="4">
        <v>-7</v>
      </c>
      <c r="B11" s="1">
        <f t="shared" si="1"/>
        <v>-8</v>
      </c>
      <c r="C11" s="1">
        <f t="shared" si="0"/>
        <v>-7</v>
      </c>
      <c r="D11" s="1">
        <f t="shared" si="0"/>
        <v>-7</v>
      </c>
      <c r="E11" s="1">
        <f t="shared" si="0"/>
        <v>-7</v>
      </c>
      <c r="F11" s="1">
        <f t="shared" si="0"/>
        <v>-6</v>
      </c>
      <c r="G11" s="1">
        <f t="shared" si="0"/>
        <v>-6</v>
      </c>
    </row>
    <row r="12" spans="1:9" x14ac:dyDescent="0.25">
      <c r="A12" s="4">
        <v>-8</v>
      </c>
      <c r="B12" s="1">
        <f t="shared" si="1"/>
        <v>-8</v>
      </c>
      <c r="C12" s="1">
        <f t="shared" si="0"/>
        <v>-8</v>
      </c>
      <c r="D12" s="1">
        <f t="shared" si="0"/>
        <v>-8</v>
      </c>
      <c r="E12" s="1">
        <f t="shared" si="0"/>
        <v>-8</v>
      </c>
      <c r="F12" s="1">
        <f t="shared" si="0"/>
        <v>-8</v>
      </c>
      <c r="G12" s="1">
        <f t="shared" si="0"/>
        <v>-6</v>
      </c>
    </row>
    <row r="14" spans="1:9" x14ac:dyDescent="0.25">
      <c r="A14">
        <f>CEILING(21,2)</f>
        <v>22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30" zoomScaleNormal="130" workbookViewId="0">
      <selection activeCell="G12" sqref="G12"/>
    </sheetView>
  </sheetViews>
  <sheetFormatPr defaultRowHeight="14.4" x14ac:dyDescent="0.25"/>
  <sheetData>
    <row r="1" spans="1:7" x14ac:dyDescent="0.25">
      <c r="A1" t="s">
        <v>58</v>
      </c>
    </row>
    <row r="2" spans="1:7" x14ac:dyDescent="0.25">
      <c r="A2" s="13" t="s">
        <v>59</v>
      </c>
    </row>
    <row r="3" spans="1:7" x14ac:dyDescent="0.25">
      <c r="A3" s="13" t="s">
        <v>60</v>
      </c>
    </row>
    <row r="4" spans="1:7" x14ac:dyDescent="0.25">
      <c r="A4" t="s">
        <v>61</v>
      </c>
    </row>
    <row r="5" spans="1:7" x14ac:dyDescent="0.25">
      <c r="A5" t="s">
        <v>62</v>
      </c>
    </row>
    <row r="6" spans="1:7" x14ac:dyDescent="0.25">
      <c r="A6" t="s">
        <v>63</v>
      </c>
    </row>
    <row r="7" spans="1:7" x14ac:dyDescent="0.25">
      <c r="A7" t="s">
        <v>64</v>
      </c>
    </row>
    <row r="9" spans="1:7" x14ac:dyDescent="0.25">
      <c r="A9" s="4" t="s">
        <v>3</v>
      </c>
      <c r="B9" s="3">
        <v>-2</v>
      </c>
      <c r="C9" s="3">
        <v>-1</v>
      </c>
      <c r="D9" s="3">
        <v>0.5</v>
      </c>
      <c r="E9" s="3">
        <v>1</v>
      </c>
      <c r="F9" s="3">
        <v>2</v>
      </c>
      <c r="G9" s="3">
        <v>3</v>
      </c>
    </row>
    <row r="10" spans="1:7" x14ac:dyDescent="0.25">
      <c r="A10" s="4">
        <v>7.5</v>
      </c>
      <c r="B10" s="1" t="e">
        <f>FLOOR($A10,B$9)</f>
        <v>#NUM!</v>
      </c>
      <c r="C10" s="1" t="e">
        <f t="shared" ref="C10:G13" si="0">FLOOR($A10,C$9)</f>
        <v>#NUM!</v>
      </c>
      <c r="D10" s="1">
        <f t="shared" si="0"/>
        <v>7.5</v>
      </c>
      <c r="E10" s="1">
        <f t="shared" si="0"/>
        <v>7</v>
      </c>
      <c r="F10" s="1">
        <f t="shared" si="0"/>
        <v>6</v>
      </c>
      <c r="G10" s="1">
        <f t="shared" si="0"/>
        <v>6</v>
      </c>
    </row>
    <row r="11" spans="1:7" x14ac:dyDescent="0.25">
      <c r="A11" s="4">
        <v>8</v>
      </c>
      <c r="B11" s="1" t="e">
        <f t="shared" ref="B11:B13" si="1">FLOOR($A11,B$9)</f>
        <v>#NUM!</v>
      </c>
      <c r="C11" s="1" t="e">
        <f t="shared" si="0"/>
        <v>#NUM!</v>
      </c>
      <c r="D11" s="1">
        <f t="shared" si="0"/>
        <v>8</v>
      </c>
      <c r="E11" s="1">
        <f t="shared" si="0"/>
        <v>8</v>
      </c>
      <c r="F11" s="1">
        <f t="shared" si="0"/>
        <v>8</v>
      </c>
      <c r="G11" s="1">
        <f t="shared" si="0"/>
        <v>6</v>
      </c>
    </row>
    <row r="12" spans="1:7" x14ac:dyDescent="0.25">
      <c r="A12" s="4">
        <v>-7</v>
      </c>
      <c r="B12" s="1">
        <f t="shared" si="1"/>
        <v>-6</v>
      </c>
      <c r="C12" s="1">
        <f t="shared" si="0"/>
        <v>-7</v>
      </c>
      <c r="D12" s="1">
        <f t="shared" si="0"/>
        <v>-7</v>
      </c>
      <c r="E12" s="1">
        <f t="shared" si="0"/>
        <v>-7</v>
      </c>
      <c r="F12" s="1">
        <f t="shared" si="0"/>
        <v>-8</v>
      </c>
      <c r="G12" s="1">
        <f t="shared" si="0"/>
        <v>-9</v>
      </c>
    </row>
    <row r="13" spans="1:7" x14ac:dyDescent="0.25">
      <c r="A13" s="4">
        <v>-8</v>
      </c>
      <c r="B13" s="1">
        <f t="shared" si="1"/>
        <v>-8</v>
      </c>
      <c r="C13" s="1">
        <f t="shared" si="0"/>
        <v>-8</v>
      </c>
      <c r="D13" s="1">
        <f t="shared" si="0"/>
        <v>-8</v>
      </c>
      <c r="E13" s="1">
        <f t="shared" si="0"/>
        <v>-8</v>
      </c>
      <c r="F13" s="1">
        <f t="shared" si="0"/>
        <v>-8</v>
      </c>
      <c r="G13" s="1">
        <f t="shared" si="0"/>
        <v>-9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4" sqref="A14"/>
    </sheetView>
  </sheetViews>
  <sheetFormatPr defaultRowHeight="14.4" x14ac:dyDescent="0.25"/>
  <cols>
    <col min="2" max="2" width="10" customWidth="1"/>
    <col min="3" max="4" width="16.109375" bestFit="1" customWidth="1"/>
    <col min="5" max="5" width="12.77734375" customWidth="1"/>
    <col min="6" max="6" width="11.6640625" bestFit="1" customWidth="1"/>
    <col min="7" max="7" width="13.88671875" bestFit="1" customWidth="1"/>
    <col min="8" max="8" width="11.6640625" bestFit="1" customWidth="1"/>
    <col min="9" max="9" width="9.5546875" bestFit="1" customWidth="1"/>
    <col min="10" max="10" width="10.5546875" bestFit="1" customWidth="1"/>
  </cols>
  <sheetData>
    <row r="1" spans="1:10" x14ac:dyDescent="0.25">
      <c r="A1" s="1" t="s">
        <v>67</v>
      </c>
      <c r="B1" s="1" t="s">
        <v>80</v>
      </c>
      <c r="C1" s="1" t="s">
        <v>77</v>
      </c>
      <c r="D1" s="1" t="s">
        <v>78</v>
      </c>
      <c r="E1" s="2" t="s">
        <v>81</v>
      </c>
      <c r="F1" s="2" t="s">
        <v>82</v>
      </c>
      <c r="G1" s="2" t="s">
        <v>81</v>
      </c>
      <c r="H1" s="2" t="s">
        <v>82</v>
      </c>
    </row>
    <row r="2" spans="1:10" x14ac:dyDescent="0.25">
      <c r="A2" s="1" t="s">
        <v>68</v>
      </c>
      <c r="B2" s="1">
        <v>6053</v>
      </c>
      <c r="C2" s="16">
        <v>42297</v>
      </c>
      <c r="D2" s="17">
        <v>5.8840174235794445</v>
      </c>
      <c r="E2" s="1">
        <f>CEILING(D2,0.5)</f>
        <v>6</v>
      </c>
      <c r="F2" s="1">
        <f>(E2+1)*B2</f>
        <v>42371</v>
      </c>
      <c r="G2" s="1">
        <f>CEILING(D2,0.5)</f>
        <v>6</v>
      </c>
      <c r="H2" s="1">
        <f>(G2+1)*B2</f>
        <v>42371</v>
      </c>
      <c r="I2" s="15"/>
      <c r="J2" s="14"/>
    </row>
    <row r="3" spans="1:10" x14ac:dyDescent="0.25">
      <c r="A3" s="1" t="s">
        <v>69</v>
      </c>
      <c r="B3" s="1">
        <v>6436</v>
      </c>
      <c r="C3" s="16">
        <v>42425</v>
      </c>
      <c r="D3" s="17">
        <v>5.5333324920725957</v>
      </c>
      <c r="E3" s="1">
        <f t="shared" ref="E3:E10" si="0">CEILING(D3,0.5)</f>
        <v>6</v>
      </c>
      <c r="F3" s="1">
        <f t="shared" ref="F3:F10" si="1">(E3+1)*B3</f>
        <v>45052</v>
      </c>
      <c r="G3" s="1">
        <f t="shared" ref="G3:G10" si="2">CEILING(D3,0.5)</f>
        <v>6</v>
      </c>
      <c r="H3" s="1">
        <f t="shared" ref="H3:H10" si="3">(G3+1)*B3</f>
        <v>45052</v>
      </c>
      <c r="I3" s="15"/>
      <c r="J3" s="14"/>
    </row>
    <row r="4" spans="1:10" x14ac:dyDescent="0.25">
      <c r="A4" s="1" t="s">
        <v>70</v>
      </c>
      <c r="B4" s="1">
        <v>6327</v>
      </c>
      <c r="C4" s="16">
        <v>42272</v>
      </c>
      <c r="D4" s="17">
        <v>5.9525105742643758</v>
      </c>
      <c r="E4" s="1">
        <f t="shared" si="0"/>
        <v>6</v>
      </c>
      <c r="F4" s="1">
        <f t="shared" si="1"/>
        <v>44289</v>
      </c>
      <c r="G4" s="1">
        <f t="shared" si="2"/>
        <v>6</v>
      </c>
      <c r="H4" s="1">
        <f t="shared" si="3"/>
        <v>44289</v>
      </c>
    </row>
    <row r="5" spans="1:10" x14ac:dyDescent="0.25">
      <c r="A5" s="1" t="s">
        <v>71</v>
      </c>
      <c r="B5" s="1">
        <v>8617</v>
      </c>
      <c r="C5" s="16">
        <v>40087</v>
      </c>
      <c r="D5" s="17">
        <v>11.938811944127389</v>
      </c>
      <c r="E5" s="1">
        <f t="shared" si="0"/>
        <v>12</v>
      </c>
      <c r="F5" s="1">
        <f t="shared" si="1"/>
        <v>112021</v>
      </c>
      <c r="G5" s="1">
        <f t="shared" si="2"/>
        <v>12</v>
      </c>
      <c r="H5" s="1">
        <f t="shared" si="3"/>
        <v>112021</v>
      </c>
    </row>
    <row r="6" spans="1:10" x14ac:dyDescent="0.25">
      <c r="A6" s="1" t="s">
        <v>72</v>
      </c>
      <c r="B6" s="1">
        <v>7534</v>
      </c>
      <c r="C6" s="16">
        <v>43973</v>
      </c>
      <c r="D6" s="17">
        <v>1.2922366016616365</v>
      </c>
      <c r="E6" s="1">
        <f t="shared" si="0"/>
        <v>1.5</v>
      </c>
      <c r="F6" s="1">
        <f t="shared" si="1"/>
        <v>18835</v>
      </c>
      <c r="G6" s="1">
        <f t="shared" si="2"/>
        <v>1.5</v>
      </c>
      <c r="H6" s="1">
        <f t="shared" si="3"/>
        <v>18835</v>
      </c>
    </row>
    <row r="7" spans="1:10" x14ac:dyDescent="0.25">
      <c r="A7" s="1" t="s">
        <v>73</v>
      </c>
      <c r="B7" s="1">
        <v>5784</v>
      </c>
      <c r="C7" s="16">
        <v>43035</v>
      </c>
      <c r="D7" s="17">
        <v>3.8620996153602665</v>
      </c>
      <c r="E7" s="1">
        <f t="shared" si="0"/>
        <v>4</v>
      </c>
      <c r="F7" s="1">
        <f t="shared" si="1"/>
        <v>28920</v>
      </c>
      <c r="G7" s="1">
        <f t="shared" si="2"/>
        <v>4</v>
      </c>
      <c r="H7" s="1">
        <f t="shared" si="3"/>
        <v>28920</v>
      </c>
    </row>
    <row r="8" spans="1:10" x14ac:dyDescent="0.25">
      <c r="A8" s="1" t="s">
        <v>74</v>
      </c>
      <c r="B8" s="1">
        <v>8372</v>
      </c>
      <c r="C8" s="16">
        <v>41677</v>
      </c>
      <c r="D8" s="17">
        <v>7.5826475605657464</v>
      </c>
      <c r="E8" s="1">
        <f t="shared" si="0"/>
        <v>8</v>
      </c>
      <c r="F8" s="1">
        <f t="shared" si="1"/>
        <v>75348</v>
      </c>
      <c r="G8" s="1">
        <f t="shared" si="2"/>
        <v>8</v>
      </c>
      <c r="H8" s="1">
        <f t="shared" si="3"/>
        <v>75348</v>
      </c>
    </row>
    <row r="9" spans="1:10" x14ac:dyDescent="0.25">
      <c r="A9" s="1" t="s">
        <v>75</v>
      </c>
      <c r="B9" s="1">
        <v>3571</v>
      </c>
      <c r="C9" s="16">
        <v>40227</v>
      </c>
      <c r="D9" s="17">
        <v>11.555250300291773</v>
      </c>
      <c r="E9" s="1">
        <f t="shared" si="0"/>
        <v>12</v>
      </c>
      <c r="F9" s="1">
        <f t="shared" si="1"/>
        <v>46423</v>
      </c>
      <c r="G9" s="1">
        <f t="shared" si="2"/>
        <v>12</v>
      </c>
      <c r="H9" s="1">
        <f t="shared" si="3"/>
        <v>46423</v>
      </c>
    </row>
    <row r="10" spans="1:10" x14ac:dyDescent="0.25">
      <c r="A10" s="1" t="s">
        <v>76</v>
      </c>
      <c r="B10" s="1">
        <v>5024</v>
      </c>
      <c r="C10" s="16">
        <v>40359</v>
      </c>
      <c r="D10" s="17">
        <v>11.193606464675335</v>
      </c>
      <c r="E10" s="1">
        <f t="shared" si="0"/>
        <v>11.5</v>
      </c>
      <c r="F10" s="1">
        <f t="shared" si="1"/>
        <v>62800</v>
      </c>
      <c r="G10" s="1">
        <f t="shared" si="2"/>
        <v>11.5</v>
      </c>
      <c r="H10" s="1">
        <f t="shared" si="3"/>
        <v>62800</v>
      </c>
    </row>
    <row r="13" spans="1:10" x14ac:dyDescent="0.25">
      <c r="A13" t="s">
        <v>79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30" zoomScaleNormal="130" workbookViewId="0">
      <selection activeCell="C14" sqref="C14"/>
    </sheetView>
  </sheetViews>
  <sheetFormatPr defaultRowHeight="14.4" x14ac:dyDescent="0.25"/>
  <cols>
    <col min="1" max="1" width="11" bestFit="1" customWidth="1"/>
    <col min="2" max="2" width="15.33203125" bestFit="1" customWidth="1"/>
    <col min="3" max="3" width="22.6640625" bestFit="1" customWidth="1"/>
    <col min="4" max="4" width="21.77734375" customWidth="1"/>
    <col min="5" max="5" width="9.44140625" bestFit="1" customWidth="1"/>
    <col min="6" max="6" width="9.5546875" bestFit="1" customWidth="1"/>
  </cols>
  <sheetData>
    <row r="1" spans="1:6" x14ac:dyDescent="0.25">
      <c r="A1" s="1" t="s">
        <v>4</v>
      </c>
      <c r="B1" s="1" t="s">
        <v>5</v>
      </c>
      <c r="C1" s="1" t="s">
        <v>13</v>
      </c>
      <c r="D1" s="1" t="s">
        <v>14</v>
      </c>
      <c r="E1" t="s">
        <v>6</v>
      </c>
    </row>
    <row r="2" spans="1:6" x14ac:dyDescent="0.25">
      <c r="A2" s="1" t="s">
        <v>7</v>
      </c>
      <c r="B2" s="1">
        <v>7543289</v>
      </c>
      <c r="C2" s="1">
        <f>CEILING(B2,1000)</f>
        <v>7544000</v>
      </c>
      <c r="D2" s="1">
        <f>FLOOR(B2,1000)</f>
        <v>7543000</v>
      </c>
      <c r="E2" t="s">
        <v>15</v>
      </c>
      <c r="F2" t="s">
        <v>16</v>
      </c>
    </row>
    <row r="3" spans="1:6" x14ac:dyDescent="0.25">
      <c r="A3" s="1" t="s">
        <v>8</v>
      </c>
      <c r="B3" s="1">
        <v>9188392</v>
      </c>
      <c r="C3" s="1">
        <f t="shared" ref="C3:C7" si="0">CEILING(B3,1000)</f>
        <v>9189000</v>
      </c>
      <c r="D3" s="1">
        <f t="shared" ref="D3:D7" si="1">FLOOR(B3,1000)</f>
        <v>9188000</v>
      </c>
      <c r="E3">
        <f t="array" ref="E3">SUM(CEILING(B2:B7,1000))</f>
        <v>32189000</v>
      </c>
      <c r="F3">
        <f t="array" ref="F3">SUM(FLOOR(B2:B7,1000))</f>
        <v>32183000</v>
      </c>
    </row>
    <row r="4" spans="1:6" x14ac:dyDescent="0.25">
      <c r="A4" s="1" t="s">
        <v>9</v>
      </c>
      <c r="B4" s="1">
        <v>3578296</v>
      </c>
      <c r="C4" s="1">
        <f t="shared" si="0"/>
        <v>3579000</v>
      </c>
      <c r="D4" s="1">
        <f t="shared" si="1"/>
        <v>3578000</v>
      </c>
      <c r="E4">
        <f t="array" ref="E4">SUM(CEILING(B2:B7,1000))</f>
        <v>32189000</v>
      </c>
      <c r="F4">
        <f t="array" ref="F4">SUM(FLOOR(B2:B7,1000))</f>
        <v>32183000</v>
      </c>
    </row>
    <row r="5" spans="1:6" x14ac:dyDescent="0.25">
      <c r="A5" s="1" t="s">
        <v>10</v>
      </c>
      <c r="B5" s="1">
        <v>3899318</v>
      </c>
      <c r="C5" s="1">
        <f t="shared" si="0"/>
        <v>3900000</v>
      </c>
      <c r="D5" s="1">
        <f t="shared" si="1"/>
        <v>3899000</v>
      </c>
    </row>
    <row r="6" spans="1:6" x14ac:dyDescent="0.25">
      <c r="A6" s="1" t="s">
        <v>11</v>
      </c>
      <c r="B6" s="1">
        <v>2922005</v>
      </c>
      <c r="C6" s="1">
        <f t="shared" si="0"/>
        <v>2923000</v>
      </c>
      <c r="D6" s="1">
        <f t="shared" si="1"/>
        <v>2922000</v>
      </c>
    </row>
    <row r="7" spans="1:6" x14ac:dyDescent="0.25">
      <c r="A7" s="1" t="s">
        <v>12</v>
      </c>
      <c r="B7" s="1">
        <v>5053824</v>
      </c>
      <c r="C7" s="1">
        <f t="shared" si="0"/>
        <v>5054000</v>
      </c>
      <c r="D7" s="1">
        <f t="shared" si="1"/>
        <v>5053000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zoomScale="115" zoomScaleNormal="115" workbookViewId="0">
      <pane xSplit="2" ySplit="2" topLeftCell="F3" activePane="bottomRight" state="frozen"/>
      <selection activeCell="B1" sqref="B1"/>
      <selection pane="topRight" activeCell="D1" sqref="D1"/>
      <selection pane="bottomLeft" activeCell="B3" sqref="B3"/>
      <selection pane="bottomRight" activeCell="O5" sqref="O5"/>
    </sheetView>
  </sheetViews>
  <sheetFormatPr defaultRowHeight="14.4" x14ac:dyDescent="0.25"/>
  <cols>
    <col min="1" max="1" width="8.88671875" style="12"/>
    <col min="3" max="3" width="11" customWidth="1"/>
    <col min="7" max="8" width="15.109375" bestFit="1" customWidth="1"/>
    <col min="10" max="10" width="13" bestFit="1" customWidth="1"/>
    <col min="14" max="14" width="9.77734375" customWidth="1"/>
    <col min="15" max="15" width="13.44140625" customWidth="1"/>
  </cols>
  <sheetData>
    <row r="1" spans="1:17" x14ac:dyDescent="0.25">
      <c r="A1" s="5" t="s">
        <v>17</v>
      </c>
      <c r="B1" s="6" t="s">
        <v>18</v>
      </c>
      <c r="C1" s="7" t="s">
        <v>19</v>
      </c>
      <c r="D1" s="7"/>
      <c r="E1" s="7"/>
      <c r="F1" s="7"/>
      <c r="G1" s="7"/>
      <c r="H1" s="7"/>
      <c r="I1" s="7" t="s">
        <v>20</v>
      </c>
      <c r="J1" s="7"/>
      <c r="K1" s="7"/>
      <c r="L1" s="7"/>
      <c r="M1" s="7"/>
      <c r="N1" s="7" t="s">
        <v>21</v>
      </c>
      <c r="O1" s="7" t="s">
        <v>55</v>
      </c>
      <c r="P1" s="7" t="s">
        <v>56</v>
      </c>
      <c r="Q1" s="8"/>
    </row>
    <row r="2" spans="1:17" ht="14.25" customHeight="1" x14ac:dyDescent="0.25">
      <c r="A2" s="5"/>
      <c r="B2" s="6"/>
      <c r="C2" s="9" t="s">
        <v>22</v>
      </c>
      <c r="D2" s="9" t="s">
        <v>23</v>
      </c>
      <c r="E2" s="9" t="s">
        <v>24</v>
      </c>
      <c r="F2" s="9" t="s">
        <v>25</v>
      </c>
      <c r="G2" s="1" t="s">
        <v>26</v>
      </c>
      <c r="H2" s="10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7"/>
      <c r="O2" s="7"/>
      <c r="P2" s="7"/>
      <c r="Q2" s="8"/>
    </row>
    <row r="3" spans="1:17" ht="15.6" x14ac:dyDescent="0.25">
      <c r="A3" s="9">
        <f>ROW()-2</f>
        <v>1</v>
      </c>
      <c r="B3" s="11" t="s">
        <v>33</v>
      </c>
      <c r="C3" s="1">
        <v>1834.48</v>
      </c>
      <c r="D3" s="1">
        <v>0</v>
      </c>
      <c r="E3" s="1">
        <v>300</v>
      </c>
      <c r="F3" s="1">
        <v>8.4</v>
      </c>
      <c r="G3" s="1">
        <v>60.71</v>
      </c>
      <c r="H3" s="1">
        <f>SUM(C3:G3)</f>
        <v>2203.59</v>
      </c>
      <c r="I3" s="1">
        <v>348.7</v>
      </c>
      <c r="J3" s="1">
        <v>209</v>
      </c>
      <c r="K3" s="1">
        <v>0</v>
      </c>
      <c r="L3" s="1"/>
      <c r="M3" s="1">
        <f>SUM(J3:L3)</f>
        <v>209</v>
      </c>
      <c r="N3" s="1">
        <f>H3-M3</f>
        <v>1994.5900000000001</v>
      </c>
      <c r="O3" s="1">
        <f>CEILING(N3,1)</f>
        <v>1995</v>
      </c>
      <c r="P3" s="1">
        <f>FLOOR(N3,1)</f>
        <v>1994</v>
      </c>
    </row>
    <row r="4" spans="1:17" ht="15.6" x14ac:dyDescent="0.25">
      <c r="A4" s="9">
        <f t="shared" ref="A4:A23" si="0">ROW()-2</f>
        <v>2</v>
      </c>
      <c r="B4" s="11" t="s">
        <v>34</v>
      </c>
      <c r="C4" s="1">
        <v>1834.44</v>
      </c>
      <c r="D4" s="1">
        <v>0</v>
      </c>
      <c r="E4" s="1">
        <v>300</v>
      </c>
      <c r="F4" s="1">
        <v>8.4</v>
      </c>
      <c r="G4" s="1">
        <v>30.36</v>
      </c>
      <c r="H4" s="1">
        <f t="shared" ref="H4:H23" si="1">SUM(C4:G4)</f>
        <v>2173.2000000000003</v>
      </c>
      <c r="I4" s="1">
        <v>348.7</v>
      </c>
      <c r="J4" s="1">
        <v>169</v>
      </c>
      <c r="K4" s="1"/>
      <c r="L4" s="1"/>
      <c r="M4" s="1">
        <f t="shared" ref="M4:M23" si="2">SUM(J4:L4)</f>
        <v>169</v>
      </c>
      <c r="N4" s="1">
        <f t="shared" ref="N4:N23" si="3">H4-M4</f>
        <v>2004.2000000000003</v>
      </c>
      <c r="O4" s="1">
        <f t="shared" ref="O4:O23" si="4">CEILING(N4,1)</f>
        <v>2005</v>
      </c>
      <c r="P4" s="1">
        <f t="shared" ref="P4:P23" si="5">FLOOR(N4,1)</f>
        <v>2004</v>
      </c>
    </row>
    <row r="5" spans="1:17" ht="15.6" x14ac:dyDescent="0.25">
      <c r="A5" s="9">
        <f t="shared" si="0"/>
        <v>3</v>
      </c>
      <c r="B5" s="11" t="s">
        <v>35</v>
      </c>
      <c r="C5" s="1">
        <v>2750</v>
      </c>
      <c r="D5" s="1">
        <v>0</v>
      </c>
      <c r="E5" s="1">
        <v>300</v>
      </c>
      <c r="F5" s="1">
        <v>552</v>
      </c>
      <c r="G5" s="1">
        <v>0</v>
      </c>
      <c r="H5" s="1">
        <f t="shared" si="1"/>
        <v>3602</v>
      </c>
      <c r="I5" s="1">
        <v>348.7</v>
      </c>
      <c r="J5" s="1">
        <v>156</v>
      </c>
      <c r="K5" s="1"/>
      <c r="L5" s="1"/>
      <c r="M5" s="1">
        <f t="shared" si="2"/>
        <v>156</v>
      </c>
      <c r="N5" s="1">
        <f t="shared" si="3"/>
        <v>3446</v>
      </c>
      <c r="O5" s="1">
        <f t="shared" si="4"/>
        <v>3446</v>
      </c>
      <c r="P5" s="1">
        <f t="shared" si="5"/>
        <v>3446</v>
      </c>
    </row>
    <row r="6" spans="1:17" ht="15.6" x14ac:dyDescent="0.25">
      <c r="A6" s="9">
        <f t="shared" si="0"/>
        <v>4</v>
      </c>
      <c r="B6" s="11" t="s">
        <v>36</v>
      </c>
      <c r="C6" s="1">
        <v>2190</v>
      </c>
      <c r="D6" s="1">
        <v>0</v>
      </c>
      <c r="E6" s="1">
        <v>300</v>
      </c>
      <c r="F6" s="1">
        <v>0</v>
      </c>
      <c r="G6" s="1">
        <v>0</v>
      </c>
      <c r="H6" s="1">
        <f t="shared" si="1"/>
        <v>2490</v>
      </c>
      <c r="I6" s="1">
        <v>348.7</v>
      </c>
      <c r="J6" s="1">
        <v>96</v>
      </c>
      <c r="K6" s="1"/>
      <c r="L6" s="1"/>
      <c r="M6" s="1">
        <f t="shared" si="2"/>
        <v>96</v>
      </c>
      <c r="N6" s="1">
        <f t="shared" si="3"/>
        <v>2394</v>
      </c>
      <c r="O6" s="1">
        <f t="shared" si="4"/>
        <v>2394</v>
      </c>
      <c r="P6" s="1">
        <f t="shared" si="5"/>
        <v>2394</v>
      </c>
    </row>
    <row r="7" spans="1:17" ht="15.6" x14ac:dyDescent="0.25">
      <c r="A7" s="9">
        <f t="shared" si="0"/>
        <v>5</v>
      </c>
      <c r="B7" s="11" t="s">
        <v>37</v>
      </c>
      <c r="C7" s="1">
        <v>2156.3200000000002</v>
      </c>
      <c r="D7" s="1">
        <v>0</v>
      </c>
      <c r="E7" s="1">
        <v>300</v>
      </c>
      <c r="F7" s="1">
        <v>1421.28</v>
      </c>
      <c r="G7" s="1">
        <v>0</v>
      </c>
      <c r="H7" s="1">
        <f t="shared" si="1"/>
        <v>3877.6000000000004</v>
      </c>
      <c r="I7" s="1">
        <v>348.7</v>
      </c>
      <c r="J7" s="1">
        <v>247</v>
      </c>
      <c r="K7" s="1"/>
      <c r="L7" s="1"/>
      <c r="M7" s="1">
        <f t="shared" si="2"/>
        <v>247</v>
      </c>
      <c r="N7" s="1">
        <f t="shared" si="3"/>
        <v>3630.6000000000004</v>
      </c>
      <c r="O7" s="1">
        <f t="shared" si="4"/>
        <v>3631</v>
      </c>
      <c r="P7" s="1">
        <f t="shared" si="5"/>
        <v>3630</v>
      </c>
    </row>
    <row r="8" spans="1:17" ht="15.6" x14ac:dyDescent="0.25">
      <c r="A8" s="9">
        <f t="shared" si="0"/>
        <v>6</v>
      </c>
      <c r="B8" s="11" t="s">
        <v>38</v>
      </c>
      <c r="C8" s="1">
        <v>2449.2800000000002</v>
      </c>
      <c r="D8" s="1">
        <v>0</v>
      </c>
      <c r="E8" s="1">
        <v>300</v>
      </c>
      <c r="F8" s="1">
        <v>1557.12</v>
      </c>
      <c r="G8" s="1">
        <v>0</v>
      </c>
      <c r="H8" s="1">
        <f t="shared" si="1"/>
        <v>4306.3999999999996</v>
      </c>
      <c r="I8" s="1">
        <v>348.7</v>
      </c>
      <c r="J8" s="1">
        <v>73</v>
      </c>
      <c r="K8" s="1"/>
      <c r="L8" s="1"/>
      <c r="M8" s="1">
        <f t="shared" si="2"/>
        <v>73</v>
      </c>
      <c r="N8" s="1">
        <f t="shared" si="3"/>
        <v>4233.3999999999996</v>
      </c>
      <c r="O8" s="1">
        <f t="shared" si="4"/>
        <v>4234</v>
      </c>
      <c r="P8" s="1">
        <f t="shared" si="5"/>
        <v>4233</v>
      </c>
    </row>
    <row r="9" spans="1:17" ht="15.6" x14ac:dyDescent="0.25">
      <c r="A9" s="9">
        <f t="shared" si="0"/>
        <v>7</v>
      </c>
      <c r="B9" s="11" t="s">
        <v>39</v>
      </c>
      <c r="C9" s="1">
        <v>1434.45</v>
      </c>
      <c r="D9" s="1">
        <v>406.21</v>
      </c>
      <c r="E9" s="1">
        <v>300</v>
      </c>
      <c r="F9" s="1">
        <v>89.83</v>
      </c>
      <c r="G9" s="1">
        <v>464.1</v>
      </c>
      <c r="H9" s="1">
        <f t="shared" si="1"/>
        <v>2694.5899999999997</v>
      </c>
      <c r="I9" s="1">
        <v>348.7</v>
      </c>
      <c r="J9" s="1">
        <v>231</v>
      </c>
      <c r="K9" s="1">
        <v>0</v>
      </c>
      <c r="L9" s="1"/>
      <c r="M9" s="1">
        <f t="shared" si="2"/>
        <v>231</v>
      </c>
      <c r="N9" s="1">
        <f t="shared" si="3"/>
        <v>2463.5899999999997</v>
      </c>
      <c r="O9" s="1">
        <f t="shared" si="4"/>
        <v>2464</v>
      </c>
      <c r="P9" s="1">
        <f t="shared" si="5"/>
        <v>2463</v>
      </c>
    </row>
    <row r="10" spans="1:17" ht="15.6" x14ac:dyDescent="0.25">
      <c r="A10" s="9">
        <f t="shared" si="0"/>
        <v>8</v>
      </c>
      <c r="B10" s="11" t="s">
        <v>40</v>
      </c>
      <c r="C10" s="1">
        <v>1901.27</v>
      </c>
      <c r="D10" s="1">
        <v>448.86</v>
      </c>
      <c r="E10" s="1"/>
      <c r="F10" s="1">
        <v>178.87</v>
      </c>
      <c r="G10" s="1">
        <v>540.79999999999995</v>
      </c>
      <c r="H10" s="1">
        <f t="shared" si="1"/>
        <v>3069.8</v>
      </c>
      <c r="I10" s="1">
        <v>348.7</v>
      </c>
      <c r="J10" s="1">
        <v>167</v>
      </c>
      <c r="K10" s="1">
        <v>0</v>
      </c>
      <c r="L10" s="1"/>
      <c r="M10" s="1">
        <f t="shared" si="2"/>
        <v>167</v>
      </c>
      <c r="N10" s="1">
        <f t="shared" si="3"/>
        <v>2902.8</v>
      </c>
      <c r="O10" s="1">
        <f t="shared" si="4"/>
        <v>2903</v>
      </c>
      <c r="P10" s="1">
        <f t="shared" si="5"/>
        <v>2902</v>
      </c>
    </row>
    <row r="11" spans="1:17" ht="15.6" x14ac:dyDescent="0.25">
      <c r="A11" s="9">
        <f t="shared" si="0"/>
        <v>9</v>
      </c>
      <c r="B11" s="11" t="s">
        <v>41</v>
      </c>
      <c r="C11" s="1">
        <v>1753.37</v>
      </c>
      <c r="D11" s="1">
        <v>475.39</v>
      </c>
      <c r="E11" s="1">
        <v>300</v>
      </c>
      <c r="F11" s="1">
        <v>297.98</v>
      </c>
      <c r="G11" s="1">
        <v>601.86</v>
      </c>
      <c r="H11" s="1">
        <f t="shared" si="1"/>
        <v>3428.6</v>
      </c>
      <c r="I11" s="1">
        <v>348.7</v>
      </c>
      <c r="J11" s="1">
        <v>42</v>
      </c>
      <c r="K11" s="1">
        <v>0</v>
      </c>
      <c r="L11" s="1"/>
      <c r="M11" s="1">
        <f t="shared" si="2"/>
        <v>42</v>
      </c>
      <c r="N11" s="1">
        <f t="shared" si="3"/>
        <v>3386.6</v>
      </c>
      <c r="O11" s="1">
        <f t="shared" si="4"/>
        <v>3387</v>
      </c>
      <c r="P11" s="1">
        <f t="shared" si="5"/>
        <v>3386</v>
      </c>
    </row>
    <row r="12" spans="1:17" ht="15.6" x14ac:dyDescent="0.25">
      <c r="A12" s="9">
        <f t="shared" si="0"/>
        <v>10</v>
      </c>
      <c r="B12" s="11" t="s">
        <v>42</v>
      </c>
      <c r="C12" s="1">
        <v>3019.96</v>
      </c>
      <c r="D12" s="1">
        <v>105.76</v>
      </c>
      <c r="E12" s="1">
        <v>300</v>
      </c>
      <c r="F12" s="1">
        <v>0</v>
      </c>
      <c r="G12" s="1">
        <v>42.58</v>
      </c>
      <c r="H12" s="1">
        <f t="shared" si="1"/>
        <v>3468.3</v>
      </c>
      <c r="I12" s="1">
        <v>348.7</v>
      </c>
      <c r="J12" s="1">
        <v>27</v>
      </c>
      <c r="K12" s="1">
        <v>0</v>
      </c>
      <c r="L12" s="1"/>
      <c r="M12" s="1">
        <f t="shared" si="2"/>
        <v>27</v>
      </c>
      <c r="N12" s="1">
        <f t="shared" si="3"/>
        <v>3441.3</v>
      </c>
      <c r="O12" s="1">
        <f t="shared" si="4"/>
        <v>3442</v>
      </c>
      <c r="P12" s="1">
        <f t="shared" si="5"/>
        <v>3441</v>
      </c>
    </row>
    <row r="13" spans="1:17" ht="15.6" x14ac:dyDescent="0.25">
      <c r="A13" s="9">
        <f t="shared" si="0"/>
        <v>11</v>
      </c>
      <c r="B13" s="11" t="s">
        <v>43</v>
      </c>
      <c r="C13" s="1">
        <v>3525.61</v>
      </c>
      <c r="D13" s="1">
        <v>106.44</v>
      </c>
      <c r="E13" s="1">
        <v>300</v>
      </c>
      <c r="F13" s="1">
        <v>0</v>
      </c>
      <c r="G13" s="1">
        <v>65.25</v>
      </c>
      <c r="H13" s="1">
        <f t="shared" si="1"/>
        <v>3997.3</v>
      </c>
      <c r="I13" s="1">
        <v>348.7</v>
      </c>
      <c r="J13" s="1">
        <v>113</v>
      </c>
      <c r="K13" s="1">
        <v>0</v>
      </c>
      <c r="L13" s="1">
        <v>241.2</v>
      </c>
      <c r="M13" s="1">
        <f t="shared" si="2"/>
        <v>354.2</v>
      </c>
      <c r="N13" s="1">
        <f t="shared" si="3"/>
        <v>3643.1000000000004</v>
      </c>
      <c r="O13" s="1">
        <f t="shared" si="4"/>
        <v>3644</v>
      </c>
      <c r="P13" s="1">
        <f t="shared" si="5"/>
        <v>3643</v>
      </c>
    </row>
    <row r="14" spans="1:17" ht="15.6" x14ac:dyDescent="0.25">
      <c r="A14" s="9">
        <f t="shared" si="0"/>
        <v>12</v>
      </c>
      <c r="B14" s="11" t="s">
        <v>44</v>
      </c>
      <c r="C14" s="1">
        <v>2032.92</v>
      </c>
      <c r="D14" s="1">
        <v>314.11</v>
      </c>
      <c r="E14" s="1">
        <v>300</v>
      </c>
      <c r="F14" s="1">
        <v>349.95</v>
      </c>
      <c r="G14" s="1">
        <v>643.41</v>
      </c>
      <c r="H14" s="1">
        <f t="shared" si="1"/>
        <v>3640.39</v>
      </c>
      <c r="I14" s="1">
        <v>348.7</v>
      </c>
      <c r="J14" s="1">
        <v>135</v>
      </c>
      <c r="K14" s="1">
        <v>0</v>
      </c>
      <c r="L14" s="1"/>
      <c r="M14" s="1">
        <f t="shared" si="2"/>
        <v>135</v>
      </c>
      <c r="N14" s="1">
        <f t="shared" si="3"/>
        <v>3505.39</v>
      </c>
      <c r="O14" s="1">
        <f t="shared" si="4"/>
        <v>3506</v>
      </c>
      <c r="P14" s="1">
        <f t="shared" si="5"/>
        <v>3505</v>
      </c>
    </row>
    <row r="15" spans="1:17" ht="15.6" x14ac:dyDescent="0.25">
      <c r="A15" s="9">
        <f t="shared" si="0"/>
        <v>13</v>
      </c>
      <c r="B15" s="11" t="s">
        <v>45</v>
      </c>
      <c r="C15" s="1">
        <v>2760.63</v>
      </c>
      <c r="D15" s="1">
        <v>0</v>
      </c>
      <c r="E15" s="1">
        <v>300</v>
      </c>
      <c r="F15" s="1">
        <v>454.31</v>
      </c>
      <c r="G15" s="1">
        <v>130.88</v>
      </c>
      <c r="H15" s="1">
        <f t="shared" si="1"/>
        <v>3645.82</v>
      </c>
      <c r="I15" s="1">
        <v>348.7</v>
      </c>
      <c r="J15" s="1">
        <v>176</v>
      </c>
      <c r="K15" s="1">
        <v>0</v>
      </c>
      <c r="L15" s="1"/>
      <c r="M15" s="1">
        <f t="shared" si="2"/>
        <v>176</v>
      </c>
      <c r="N15" s="1">
        <f t="shared" si="3"/>
        <v>3469.82</v>
      </c>
      <c r="O15" s="1">
        <f t="shared" si="4"/>
        <v>3470</v>
      </c>
      <c r="P15" s="1">
        <f t="shared" si="5"/>
        <v>3469</v>
      </c>
    </row>
    <row r="16" spans="1:17" ht="15.6" x14ac:dyDescent="0.25">
      <c r="A16" s="9">
        <f t="shared" si="0"/>
        <v>14</v>
      </c>
      <c r="B16" s="11" t="s">
        <v>46</v>
      </c>
      <c r="C16" s="1">
        <v>2760.63</v>
      </c>
      <c r="D16" s="1">
        <v>0</v>
      </c>
      <c r="E16" s="1">
        <v>300</v>
      </c>
      <c r="F16" s="1">
        <v>310.85000000000002</v>
      </c>
      <c r="G16" s="1">
        <v>100.32</v>
      </c>
      <c r="H16" s="1">
        <f t="shared" si="1"/>
        <v>3471.8</v>
      </c>
      <c r="I16" s="1">
        <v>348.7</v>
      </c>
      <c r="J16" s="1">
        <v>197</v>
      </c>
      <c r="K16" s="1">
        <v>0</v>
      </c>
      <c r="L16" s="1"/>
      <c r="M16" s="1">
        <f t="shared" si="2"/>
        <v>197</v>
      </c>
      <c r="N16" s="1">
        <f t="shared" si="3"/>
        <v>3274.8</v>
      </c>
      <c r="O16" s="1">
        <f t="shared" si="4"/>
        <v>3275</v>
      </c>
      <c r="P16" s="1">
        <f t="shared" si="5"/>
        <v>3274</v>
      </c>
    </row>
    <row r="17" spans="1:16" ht="15.6" x14ac:dyDescent="0.25">
      <c r="A17" s="9">
        <f t="shared" si="0"/>
        <v>15</v>
      </c>
      <c r="B17" s="11" t="s">
        <v>47</v>
      </c>
      <c r="C17" s="1">
        <v>1364.57</v>
      </c>
      <c r="D17" s="1">
        <v>0</v>
      </c>
      <c r="E17" s="1">
        <v>300</v>
      </c>
      <c r="F17" s="1">
        <v>76.680000000000007</v>
      </c>
      <c r="G17" s="1">
        <v>140</v>
      </c>
      <c r="H17" s="1">
        <f t="shared" si="1"/>
        <v>1881.25</v>
      </c>
      <c r="I17" s="1">
        <v>348.7</v>
      </c>
      <c r="J17" s="1">
        <v>207</v>
      </c>
      <c r="K17" s="1">
        <v>0</v>
      </c>
      <c r="L17" s="1"/>
      <c r="M17" s="1">
        <f t="shared" si="2"/>
        <v>207</v>
      </c>
      <c r="N17" s="1">
        <f t="shared" si="3"/>
        <v>1674.25</v>
      </c>
      <c r="O17" s="1">
        <f t="shared" si="4"/>
        <v>1675</v>
      </c>
      <c r="P17" s="1">
        <f t="shared" si="5"/>
        <v>1674</v>
      </c>
    </row>
    <row r="18" spans="1:16" ht="15.6" x14ac:dyDescent="0.25">
      <c r="A18" s="9">
        <f t="shared" si="0"/>
        <v>16</v>
      </c>
      <c r="B18" s="11" t="s">
        <v>48</v>
      </c>
      <c r="C18" s="1">
        <v>4158.68</v>
      </c>
      <c r="D18" s="1">
        <v>0</v>
      </c>
      <c r="E18" s="1">
        <v>300</v>
      </c>
      <c r="F18" s="1">
        <v>0</v>
      </c>
      <c r="G18" s="1">
        <v>99.38</v>
      </c>
      <c r="H18" s="1">
        <f t="shared" si="1"/>
        <v>4558.0600000000004</v>
      </c>
      <c r="I18" s="1">
        <v>348.7</v>
      </c>
      <c r="J18" s="1">
        <v>134</v>
      </c>
      <c r="K18" s="1">
        <v>0</v>
      </c>
      <c r="L18" s="1">
        <v>241.2</v>
      </c>
      <c r="M18" s="1">
        <f t="shared" si="2"/>
        <v>375.2</v>
      </c>
      <c r="N18" s="1">
        <f>H18-M18</f>
        <v>4182.8600000000006</v>
      </c>
      <c r="O18" s="1">
        <f t="shared" si="4"/>
        <v>4183</v>
      </c>
      <c r="P18" s="1">
        <f t="shared" si="5"/>
        <v>4182</v>
      </c>
    </row>
    <row r="19" spans="1:16" ht="15.6" x14ac:dyDescent="0.25">
      <c r="A19" s="9">
        <f t="shared" si="0"/>
        <v>17</v>
      </c>
      <c r="B19" s="11" t="s">
        <v>49</v>
      </c>
      <c r="C19" s="1">
        <v>2613.69</v>
      </c>
      <c r="D19" s="1">
        <v>0</v>
      </c>
      <c r="E19" s="1">
        <v>300</v>
      </c>
      <c r="F19" s="1">
        <v>432.5</v>
      </c>
      <c r="G19" s="1">
        <v>88.03</v>
      </c>
      <c r="H19" s="1">
        <f t="shared" si="1"/>
        <v>3434.2200000000003</v>
      </c>
      <c r="I19" s="1">
        <v>348.7</v>
      </c>
      <c r="J19" s="1">
        <v>61</v>
      </c>
      <c r="K19" s="1">
        <v>0</v>
      </c>
      <c r="L19" s="1"/>
      <c r="M19" s="1">
        <f t="shared" si="2"/>
        <v>61</v>
      </c>
      <c r="N19" s="1">
        <f t="shared" si="3"/>
        <v>3373.2200000000003</v>
      </c>
      <c r="O19" s="1">
        <f t="shared" si="4"/>
        <v>3374</v>
      </c>
      <c r="P19" s="1">
        <f t="shared" si="5"/>
        <v>3373</v>
      </c>
    </row>
    <row r="20" spans="1:16" ht="15.6" x14ac:dyDescent="0.25">
      <c r="A20" s="9">
        <f t="shared" si="0"/>
        <v>18</v>
      </c>
      <c r="B20" s="11" t="s">
        <v>50</v>
      </c>
      <c r="C20" s="1">
        <v>2410.65</v>
      </c>
      <c r="D20" s="1">
        <v>0</v>
      </c>
      <c r="E20" s="1">
        <v>300</v>
      </c>
      <c r="F20" s="1">
        <v>387.25</v>
      </c>
      <c r="G20" s="1">
        <v>77.31</v>
      </c>
      <c r="H20" s="1">
        <f t="shared" si="1"/>
        <v>3175.21</v>
      </c>
      <c r="I20" s="1">
        <v>348.7</v>
      </c>
      <c r="J20" s="1">
        <v>60</v>
      </c>
      <c r="K20" s="1">
        <v>0</v>
      </c>
      <c r="L20" s="1"/>
      <c r="M20" s="1">
        <f t="shared" si="2"/>
        <v>60</v>
      </c>
      <c r="N20" s="1">
        <f t="shared" si="3"/>
        <v>3115.21</v>
      </c>
      <c r="O20" s="1">
        <f t="shared" si="4"/>
        <v>3116</v>
      </c>
      <c r="P20" s="1">
        <f t="shared" si="5"/>
        <v>3115</v>
      </c>
    </row>
    <row r="21" spans="1:16" ht="15.6" x14ac:dyDescent="0.25">
      <c r="A21" s="9">
        <f t="shared" si="0"/>
        <v>19</v>
      </c>
      <c r="B21" s="11" t="s">
        <v>51</v>
      </c>
      <c r="C21" s="1">
        <v>2370.3200000000002</v>
      </c>
      <c r="D21" s="1">
        <v>0</v>
      </c>
      <c r="E21" s="1">
        <v>300</v>
      </c>
      <c r="F21" s="1">
        <v>381.48</v>
      </c>
      <c r="G21" s="1">
        <v>60.32</v>
      </c>
      <c r="H21" s="1">
        <f t="shared" si="1"/>
        <v>3112.1200000000003</v>
      </c>
      <c r="I21" s="1">
        <v>348.7</v>
      </c>
      <c r="J21" s="1">
        <v>62</v>
      </c>
      <c r="K21" s="1">
        <v>0</v>
      </c>
      <c r="L21" s="1"/>
      <c r="M21" s="1">
        <f t="shared" si="2"/>
        <v>62</v>
      </c>
      <c r="N21" s="1">
        <f t="shared" si="3"/>
        <v>3050.1200000000003</v>
      </c>
      <c r="O21" s="1">
        <f t="shared" si="4"/>
        <v>3051</v>
      </c>
      <c r="P21" s="1">
        <f t="shared" si="5"/>
        <v>3050</v>
      </c>
    </row>
    <row r="22" spans="1:16" ht="15.6" x14ac:dyDescent="0.25">
      <c r="A22" s="9">
        <f t="shared" si="0"/>
        <v>20</v>
      </c>
      <c r="B22" s="11" t="s">
        <v>52</v>
      </c>
      <c r="C22" s="1">
        <v>2212.8200000000002</v>
      </c>
      <c r="D22" s="1">
        <v>0</v>
      </c>
      <c r="E22" s="1">
        <v>300</v>
      </c>
      <c r="F22" s="1">
        <v>252.08</v>
      </c>
      <c r="G22" s="1">
        <v>18.899999999999999</v>
      </c>
      <c r="H22" s="1">
        <f t="shared" si="1"/>
        <v>2783.8</v>
      </c>
      <c r="I22" s="1">
        <v>348.7</v>
      </c>
      <c r="J22" s="1">
        <v>17</v>
      </c>
      <c r="K22" s="1">
        <v>0</v>
      </c>
      <c r="L22" s="1"/>
      <c r="M22" s="1">
        <f t="shared" si="2"/>
        <v>17</v>
      </c>
      <c r="N22" s="1">
        <f t="shared" si="3"/>
        <v>2766.8</v>
      </c>
      <c r="O22" s="1">
        <f t="shared" si="4"/>
        <v>2767</v>
      </c>
      <c r="P22" s="1">
        <f t="shared" si="5"/>
        <v>2766</v>
      </c>
    </row>
    <row r="23" spans="1:16" ht="15.6" x14ac:dyDescent="0.25">
      <c r="A23" s="9">
        <f t="shared" si="0"/>
        <v>21</v>
      </c>
      <c r="B23" s="11" t="s">
        <v>53</v>
      </c>
      <c r="C23" s="1">
        <v>2460.5300000000002</v>
      </c>
      <c r="D23" s="1">
        <v>0</v>
      </c>
      <c r="E23" s="1">
        <v>300</v>
      </c>
      <c r="F23" s="1">
        <v>280.37</v>
      </c>
      <c r="G23" s="1">
        <v>0</v>
      </c>
      <c r="H23" s="1">
        <f t="shared" si="1"/>
        <v>3040.9</v>
      </c>
      <c r="I23" s="1">
        <v>348.7</v>
      </c>
      <c r="J23" s="1">
        <v>58</v>
      </c>
      <c r="K23" s="1">
        <v>0</v>
      </c>
      <c r="L23" s="1"/>
      <c r="M23" s="1">
        <f t="shared" si="2"/>
        <v>58</v>
      </c>
      <c r="N23" s="1">
        <f t="shared" si="3"/>
        <v>2982.9</v>
      </c>
      <c r="O23" s="1">
        <f t="shared" si="4"/>
        <v>2983</v>
      </c>
      <c r="P23" s="1">
        <f t="shared" si="5"/>
        <v>2982</v>
      </c>
    </row>
    <row r="24" spans="1:16" x14ac:dyDescent="0.25">
      <c r="A24" s="9"/>
      <c r="B24" s="1" t="s">
        <v>54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>SUM(N3:N23)</f>
        <v>64935.55000000001</v>
      </c>
      <c r="O24" s="1">
        <f t="shared" ref="O24:P24" si="6">SUM(O3:O23)</f>
        <v>64945</v>
      </c>
      <c r="P24" s="1">
        <f t="shared" si="6"/>
        <v>64926</v>
      </c>
    </row>
    <row r="26" spans="1:16" x14ac:dyDescent="0.25">
      <c r="C26" t="s">
        <v>57</v>
      </c>
    </row>
  </sheetData>
  <mergeCells count="8">
    <mergeCell ref="O1:O2"/>
    <mergeCell ref="P1:P2"/>
    <mergeCell ref="Q1:Q2"/>
    <mergeCell ref="A1:A2"/>
    <mergeCell ref="B1:B2"/>
    <mergeCell ref="C1:H1"/>
    <mergeCell ref="I1:M1"/>
    <mergeCell ref="N1:N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ceiling</vt:lpstr>
      <vt:lpstr>floor</vt:lpstr>
      <vt:lpstr>ceiling示例</vt:lpstr>
      <vt:lpstr>示例2</vt:lpstr>
      <vt:lpstr>示例3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2021-09-05T06:43:29Z</dcterms:created>
  <dcterms:modified xsi:type="dcterms:W3CDTF">2021-09-05T09:29:17Z</dcterms:modified>
</cp:coreProperties>
</file>